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6440"/>
  </bookViews>
  <sheets>
    <sheet name="5 илова" sheetId="1" r:id="rId1"/>
  </sheets>
  <definedNames>
    <definedName name="_xlnm._FilterDatabase" localSheetId="0" hidden="1">'5 илова'!$A$7:$M$29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0" i="1" l="1"/>
  <c r="L139" i="1"/>
  <c r="L138" i="1"/>
  <c r="L137" i="1"/>
  <c r="L136" i="1"/>
  <c r="L135" i="1"/>
  <c r="L134" i="1"/>
  <c r="L133" i="1"/>
  <c r="L150" i="1" l="1"/>
  <c r="L149" i="1"/>
  <c r="L148" i="1"/>
  <c r="L147" i="1"/>
  <c r="L146" i="1"/>
  <c r="L145" i="1"/>
  <c r="L144" i="1"/>
  <c r="L143" i="1"/>
  <c r="L142" i="1"/>
  <c r="L131" i="1" l="1"/>
  <c r="L81" i="1" l="1"/>
  <c r="L75" i="1" l="1"/>
  <c r="L74" i="1"/>
  <c r="K73" i="1"/>
  <c r="L73" i="1" s="1"/>
  <c r="L78" i="1" l="1"/>
  <c r="L77" i="1"/>
  <c r="L79" i="1"/>
  <c r="L80" i="1" l="1"/>
  <c r="L71" i="1"/>
  <c r="L70" i="1"/>
  <c r="L69" i="1"/>
  <c r="L68" i="1"/>
  <c r="L67" i="1"/>
  <c r="L66" i="1"/>
  <c r="L65" i="1"/>
  <c r="L64" i="1"/>
  <c r="L63" i="1"/>
  <c r="L61" i="1" l="1"/>
  <c r="L60" i="1"/>
  <c r="L59" i="1"/>
  <c r="L58" i="1"/>
  <c r="L57" i="1"/>
  <c r="L56" i="1"/>
  <c r="L55" i="1"/>
  <c r="L54" i="1"/>
  <c r="L53" i="1"/>
  <c r="L52" i="1"/>
  <c r="L51" i="1"/>
  <c r="L44" i="1" l="1"/>
  <c r="L43" i="1"/>
  <c r="L42" i="1"/>
  <c r="L41" i="1"/>
  <c r="L40" i="1"/>
  <c r="L39" i="1"/>
  <c r="L38" i="1"/>
  <c r="L37" i="1"/>
  <c r="L35" i="1" l="1"/>
  <c r="L34" i="1"/>
  <c r="L33" i="1"/>
  <c r="L32" i="1"/>
  <c r="L31" i="1"/>
  <c r="L151" i="1" l="1"/>
  <c r="L120" i="1"/>
  <c r="L99" i="1"/>
  <c r="L82" i="1" l="1"/>
  <c r="L100" i="1"/>
  <c r="L141" i="1"/>
  <c r="L98" i="1"/>
  <c r="A75" i="1"/>
  <c r="L76" i="1" l="1"/>
  <c r="L45" i="1"/>
  <c r="L72" i="1"/>
  <c r="L36" i="1"/>
  <c r="L62" i="1"/>
  <c r="L5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30" i="1" l="1"/>
</calcChain>
</file>

<file path=xl/sharedStrings.xml><?xml version="1.0" encoding="utf-8"?>
<sst xmlns="http://schemas.openxmlformats.org/spreadsheetml/2006/main" count="1234" uniqueCount="391">
  <si>
    <t>Бюджет жараёнининг очиқлигини таъминлаш мақсадида расмий веб-сайтларда маълумотларни жойлаштириш тартиби тўғрисидаги низомга</t>
  </si>
  <si>
    <t xml:space="preserve">5-ИЛОВА </t>
  </si>
  <si>
    <t>МАЪЛУМОТЛАР</t>
  </si>
  <si>
    <t>Т/р</t>
  </si>
  <si>
    <t>Ҳисобот даври</t>
  </si>
  <si>
    <t>Харид қилинган товарлар ва хизматлар номи</t>
  </si>
  <si>
    <t>Молиялаштириш манбаси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</si>
  <si>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</si>
  <si>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</si>
  <si>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</si>
  <si>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</si>
  <si>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 сўмда)</t>
  </si>
  <si>
    <t>Харид қилинган товарлар (хизматлар) жами миқдори (ҳажми) қиймати (минг сўм)</t>
  </si>
  <si>
    <t>Почта маркаси</t>
  </si>
  <si>
    <t>Пудратчи тўғрисида маълумотлар (номи)</t>
  </si>
  <si>
    <t>Пудратчи тўғрисида маълумотлар (Корхона СТИРи)</t>
  </si>
  <si>
    <t>Департамент  органлари томонидан</t>
  </si>
  <si>
    <t>электрон дўкон</t>
  </si>
  <si>
    <t>пачка</t>
  </si>
  <si>
    <t>Конверт</t>
  </si>
  <si>
    <t>дона</t>
  </si>
  <si>
    <t>Қоғоз</t>
  </si>
  <si>
    <t>Бумага для офисной техники белая</t>
  </si>
  <si>
    <t>Конверт почтовый бумажный</t>
  </si>
  <si>
    <t>KANS SHOP XK</t>
  </si>
  <si>
    <t>шт</t>
  </si>
  <si>
    <t>Оқ қоғоз</t>
  </si>
  <si>
    <t>Электрон дўкон</t>
  </si>
  <si>
    <t>Половая тряпка</t>
  </si>
  <si>
    <t>ООО MARS SMART SALE</t>
  </si>
  <si>
    <t>ЧП ABUBAKIR INOVATSIYON SERVIS</t>
  </si>
  <si>
    <t>"O`ZBEKISTON POCHTASI" АЖ</t>
  </si>
  <si>
    <t>Марказий маҳкама</t>
  </si>
  <si>
    <t>Самарқанд вилояти бошқармаси</t>
  </si>
  <si>
    <t>Навоий вилояти бошқармаси</t>
  </si>
  <si>
    <t>Сирдарё вилояти бошқармаси</t>
  </si>
  <si>
    <t>Бухоро вилояти бошқармаси</t>
  </si>
  <si>
    <t>Мыло туалетное жидкое</t>
  </si>
  <si>
    <t>Оқ қоғоз А4</t>
  </si>
  <si>
    <t>Наманган вилояти бошқармаси</t>
  </si>
  <si>
    <t>миллий дўкон</t>
  </si>
  <si>
    <t>СП JAXON KANS EXPRESS</t>
  </si>
  <si>
    <t>"Виртус" ООО НТЦ маркази</t>
  </si>
  <si>
    <t>Скоросшиватель</t>
  </si>
  <si>
    <t>Фото бумага</t>
  </si>
  <si>
    <t>Пачка</t>
  </si>
  <si>
    <t>"BUSINESS STAR MAX" Xususiy korxona-20208000505137753001-00128</t>
  </si>
  <si>
    <t>306988356</t>
  </si>
  <si>
    <t>Жиззах вилояти бошқармаси</t>
  </si>
  <si>
    <t>Жесткий диск</t>
  </si>
  <si>
    <t>ООО KANS MIR NAVOIY-20208000905325297001-00206</t>
  </si>
  <si>
    <t>"Канц-Маркет" тижорат корхонаси-20208000004238936001-00401</t>
  </si>
  <si>
    <t>ООО JAUMKANS PAPER</t>
  </si>
  <si>
    <t>Бумага офсетная</t>
  </si>
  <si>
    <t>м</t>
  </si>
  <si>
    <t>Сурхондарё вилояти бошқармаси</t>
  </si>
  <si>
    <t>Ручка канцелярская</t>
  </si>
  <si>
    <t>Тошкент вилояти бошқармаси</t>
  </si>
  <si>
    <t>Фарғона вилояти бошқармаси</t>
  </si>
  <si>
    <t>Хоразм вилояти бошқармаси</t>
  </si>
  <si>
    <t>Бюджет ташкилотларини бюджетдан ташқари ривожлантириш жамғармаси маблағлари</t>
  </si>
  <si>
    <t>"GENIUS STATIONERY" MCHJ</t>
  </si>
  <si>
    <t>BMGOLD</t>
  </si>
  <si>
    <t>Ўзбекистон Республикасининг Давлат бюджети маблағлари</t>
  </si>
  <si>
    <t>ЖШЖ"QARAQALPAK KOMPYUTER-ORGTEXBIT SERVIS"</t>
  </si>
  <si>
    <t>1-чорак</t>
  </si>
  <si>
    <t>"JIZZAX KANS" Xususiy korxona-20208000205157391001-00083</t>
  </si>
  <si>
    <t>Фотобумага для офисной техники</t>
  </si>
  <si>
    <t>услуга</t>
  </si>
  <si>
    <t>упак</t>
  </si>
  <si>
    <t>х</t>
  </si>
  <si>
    <t>Жами</t>
  </si>
  <si>
    <t>Бумага офисная Sveto copy (пачка)</t>
  </si>
  <si>
    <t>1 чорак</t>
  </si>
  <si>
    <t>32604812100045</t>
  </si>
  <si>
    <t>"Азизбек офсет Барака"МЧЖ</t>
  </si>
  <si>
    <t>кг</t>
  </si>
  <si>
    <t xml:space="preserve">Қашқадарё вилояти бошқармаси </t>
  </si>
  <si>
    <t>Откритка</t>
  </si>
  <si>
    <t>ЯТТ Хусниддинова Юлдузхон Шухратжон кизи</t>
  </si>
  <si>
    <t>42009955870021</t>
  </si>
  <si>
    <t>комплект</t>
  </si>
  <si>
    <t>Ўзбекистон республикасининг давлат бюджети</t>
  </si>
  <si>
    <t>Картон для переплета</t>
  </si>
  <si>
    <t>Полиграфические услуги</t>
  </si>
  <si>
    <t>Иллюминационная конструкция</t>
  </si>
  <si>
    <t>Тошкент шахар бошқармаси</t>
  </si>
  <si>
    <t>Метла</t>
  </si>
  <si>
    <t>Скорошиватель</t>
  </si>
  <si>
    <t>LED панель</t>
  </si>
  <si>
    <t xml:space="preserve">	Лампа светодиодная</t>
  </si>
  <si>
    <t xml:space="preserve">Фоторамка </t>
  </si>
  <si>
    <t>2024 йилнинг 1-чорагида Ўзбекистон Республикаси Бош прокуратураси ҳузуридаги Иқтисодий Жиноятларга Қарши Курашиш Департаменти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</si>
  <si>
    <t>241110082323611/
2012494</t>
  </si>
  <si>
    <t>YTT QOBILOV BOBIRJON KOMIL OGLI</t>
  </si>
  <si>
    <t>Жесткий диск SAMSUNG SSD T7 Portable External Solid State Drive 2TB</t>
  </si>
  <si>
    <t>31011966450026.</t>
  </si>
  <si>
    <t>Самовар электрический "BARDAK" Размеры: 520x450x530 мм. Вес: 8 кг. Вместимость: 50 л. Мощность: 2750 Вт.Многослойная нержавеющая сталь.</t>
  </si>
  <si>
    <t>241110082329096/ 2016715</t>
  </si>
  <si>
    <t>ALIBABA TOUR MCHJ</t>
  </si>
  <si>
    <t>СОКООХЛАДИТЕЛЬ MAESTRALE Jolly 5/3 Bras</t>
  </si>
  <si>
    <t>241110082338580/
2024736</t>
  </si>
  <si>
    <t>TRADING VENTURE XK</t>
  </si>
  <si>
    <t>Набор посуды для напитков "BLOOMFIELD" Набор посуды состоящий из: 1) Бакал на ножке д "Симметря" 550мл 12шт- Франция 2) Бокал на ножке для вина "Лонгшамп" 250мл 18шт- Франция 3) Бокалы на ножке для бренди "Лонгшамп" 250мл 12шт -Франция 4) Рюмки на ножке "Лонгшамп" 60мл 18шт- Франция 5) Бокалы без ножки олд фэшн "Лонгшамп" 320мл 12шт -Франция 6) Набор столовых приборов из 3х предметов Monaco all miror (Ложка, вилка, нож) 20 к-т Швейцария 7) Ложка для кофе 20шт - Швейцария 8) Чайник белый 850мл Серия Drizzle 4шт - Китай 9) Пиала белая 4" Серия Drizzle 20шт - Китай 10) Кофейная чашка 250мл 12шт - Турция 11) Блюдце 16см 12шт - Турция 12) Чашка эспрессо 80мл 12 шт - Турция 13) Блюдце 12см 12шт- Турция 14) Салатница Каса белая 5,5" 20шт - Китай 15) Сахарница белая фарфоровая 2шт- Китай 16) Салфетница белая 5,75" 4шт - Китай 17) Пепельница белая фарфоровая 10шт -Китай 18 ) Набор д/соли и перца белый фарфор 4шт - Турция 19) Тарелка для пасты 400мл 28см 8шт - Турция 20) Тарелка 30см 6шт- Турция 21) Овальная тарелка 24*14см 8шт- Турция 22) Тарелка 25см "Белый Ирис" 6шт - Турция 23) Овальное блюдо 31*24см 5шт - Турция 24) Блюдо прямоугольное 34*16см 6шт -Турция 26) Салатник 400мл 16см 8шт-Турция 27) Тарелка 21см 20шт -Турция 28) Тарелка 25см 20шт - Турция 29) Тарелка 27см 20шт- Турция 30) Блюдо малое овальное 15*8,5см 20шт Турция На все товары имеется сертификат соответствия и гигиены</t>
  </si>
  <si>
    <t>241110082342572/
2027180</t>
  </si>
  <si>
    <t>Спец обложки голубые</t>
  </si>
  <si>
    <t>241100102483395/
9</t>
  </si>
  <si>
    <t>Типография УХД ИП Кабинета Министров Руз</t>
  </si>
  <si>
    <t xml:space="preserve"> Папка архивная толщина 10 см
Материал из которого изготовлена</t>
  </si>
  <si>
    <t>241110082359390/
2040956</t>
  </si>
  <si>
    <t>Конверт почтовый бумажный (Конверт E65, 110*220 мм, б/окна, отр. Лента)</t>
  </si>
  <si>
    <t>241110082390749/
2067527</t>
  </si>
  <si>
    <t>Швабра ЭКОМОП деревянная с ручкой (083770), натуральный 70*140см</t>
  </si>
  <si>
    <t>241110082407333/
2080896</t>
  </si>
  <si>
    <t>YTT ERGASHEV SARDOR QURBONBOY OGLI</t>
  </si>
  <si>
    <t>31810996030031.</t>
  </si>
  <si>
    <t>Совок пластмассовый (Веник и совок в наборе пластиковый 3 цвета однотонный размер
(25.23,5.75,5) +(9,5.24,8.69,5) см.)</t>
  </si>
  <si>
    <t>241110082414350/
2086528</t>
  </si>
  <si>
    <t>SAKHAD BIZNES MCHJ</t>
  </si>
  <si>
    <t>Мыло хозяйственное твердое 70 % Rich 250гр</t>
  </si>
  <si>
    <t>241110082423453/
2094595</t>
  </si>
  <si>
    <t>Папка регистр толщина 5 см</t>
  </si>
  <si>
    <t>241110082430209/
2100178</t>
  </si>
  <si>
    <t>Тряпка для очистки поверхностей размер 80Х60см</t>
  </si>
  <si>
    <t>241110082433568/
2102637</t>
  </si>
  <si>
    <t>Универсальный чистящий крем (Средство для мытя окон crystal 500гр)</t>
  </si>
  <si>
    <t>241110082433604/
2102664</t>
  </si>
  <si>
    <t>EDUPORT MCHJ</t>
  </si>
  <si>
    <t>Воздухоочиститель "Mi Smart Air Purifier 4 Pro"</t>
  </si>
  <si>
    <t>241110082439238/
2107962</t>
  </si>
  <si>
    <t>BALL MAKS MCHJ</t>
  </si>
  <si>
    <t>Папка адресная кожаная (Папка для документов кожаная, деловая папка размер А4 Италянски
кожа заменител калинлиги 3 мм, грандо картон 1мм, Папканинг ички тарафида А4 фарматда қоғозли булади. Папканинг олди қисмига Давлат герви хамда ташкилотнинг тўлиқ номи ва ходимларнинг шахсий йиғма жилди шакли туширилади. Товар лагатифи билан.)</t>
  </si>
  <si>
    <t>241110082454150/
2120768</t>
  </si>
  <si>
    <t>Календарь перекидные Настенный перекидные календарь. 13 листовой. Формат 840х594мм.
Бумага 350 гр. картон. Матовая  ламинация, перекидные листы двухсторонняя цветная печать 4+4. с выборочным 3D уф лаком с 3D
тисниние подъемом на каждом перекидном листе. метал. пружина с ригелем.</t>
  </si>
  <si>
    <t>241110082457998/
2124082</t>
  </si>
  <si>
    <t>ИП   MIRAKBAROV M.M.</t>
  </si>
  <si>
    <t>31205996610011.</t>
  </si>
  <si>
    <t>Хаб Tр-link 5- Port 10/100/1000 Mbps/Desktop Switch</t>
  </si>
  <si>
    <t>241110082472318/
2136435</t>
  </si>
  <si>
    <t>MARKETSPACE MCHJ</t>
  </si>
  <si>
    <t>Кабель Dsub (Кабель UZB 5 метр для принтера)</t>
  </si>
  <si>
    <t>241110082472507/
2136590</t>
  </si>
  <si>
    <t>Бумага для офисной техники белая Colotech Plus (Xerox)- усовершенствованная суперкаландрированная бумага без покрытия для цветной цифровой печати. Бумага имеет
однородную структуру, гладкую поверхность и повышенную степень белизны - 170 CIE.</t>
  </si>
  <si>
    <t>241110082479105/
2147862</t>
  </si>
  <si>
    <t>OOO AL-ZUBEN</t>
  </si>
  <si>
    <t>IP телефон "Grandstream" GXP 2160 rev.a</t>
  </si>
  <si>
    <t>241110082488538/
2149603</t>
  </si>
  <si>
    <t>ООО SECURITY SOLUTIONS</t>
  </si>
  <si>
    <t>IP телефон "Grandstream" GXV3350 rev.a</t>
  </si>
  <si>
    <t>241110082488564/
2149656</t>
  </si>
  <si>
    <t>PROBOOK FAMILY MCHJ</t>
  </si>
  <si>
    <t>Сетевой кабель (UTP-кабель) Патч корд 5 метр, Патч корд 3 метр</t>
  </si>
  <si>
    <t>241110082492759/
2152776</t>
  </si>
  <si>
    <t>YTT ABDULLAYEVA AZIZA ALIM QIZI</t>
  </si>
  <si>
    <t>41409996750066.</t>
  </si>
  <si>
    <t>241110082381670/2059737</t>
  </si>
  <si>
    <t>Услуга монтажа и демонтажа турникетов</t>
  </si>
  <si>
    <t>Бюджет ташкилотларини бюджетдан ташқари РЖ маблағлари</t>
  </si>
  <si>
    <t>241110082429259/2099453</t>
  </si>
  <si>
    <t>ООО Ахмеджан Электрон-Сервис</t>
  </si>
  <si>
    <t xml:space="preserve"> 
241110082429273/2099463</t>
  </si>
  <si>
    <t>миллий</t>
  </si>
  <si>
    <t>241110082428428/2098789</t>
  </si>
  <si>
    <t>ЧП  UNI PRINT</t>
  </si>
  <si>
    <t>Подписка 2024 г.</t>
  </si>
  <si>
    <t>Прямые договора</t>
  </si>
  <si>
    <t>241100362616413</t>
  </si>
  <si>
    <t>UZPOST AJ</t>
  </si>
  <si>
    <t>Қ.Р. Бошқармаси</t>
  </si>
  <si>
    <t>241110082455180/2121673</t>
  </si>
  <si>
    <t>ООО BEST-BIZNES EVEREST</t>
  </si>
  <si>
    <t xml:space="preserve">	Бумага для офисной техники белая</t>
  </si>
  <si>
    <t>241110082408432/2081832</t>
  </si>
  <si>
    <t>ИП YULDASHEVA BARNOXON</t>
  </si>
  <si>
    <t>почк</t>
  </si>
  <si>
    <t>241110082364973/2045760</t>
  </si>
  <si>
    <t>Кабели силовые с медной жилой на напряжение более 1 кВ</t>
  </si>
  <si>
    <t>Бюджет ташкилотларини бюджетдан ташқари 
ривожлантириш жамғармаси маблағлари</t>
  </si>
  <si>
    <t>241110082472144/2136262</t>
  </si>
  <si>
    <t>YATT BOBOMURODOV RUSLAN AKTAM O?G?LI</t>
  </si>
  <si>
    <t>Светильник</t>
  </si>
  <si>
    <t>241110082472110/2136231</t>
  </si>
  <si>
    <t>TRADE MAGNAT-CABLE GROUP MCHJ</t>
  </si>
  <si>
    <t>241110082472086/2136209</t>
  </si>
  <si>
    <t>241110082472054/2136178</t>
  </si>
  <si>
    <t>241110082472028/2136156</t>
  </si>
  <si>
    <t>Андижон вилояти бошқармаси</t>
  </si>
  <si>
    <r>
      <rPr>
        <b/>
        <sz val="11"/>
        <color indexed="8"/>
        <rFont val="Times New Roman"/>
        <family val="1"/>
        <charset val="204"/>
      </rPr>
      <t xml:space="preserve">241110082321635/ </t>
    </r>
    <r>
      <rPr>
        <sz val="11"/>
        <color indexed="8"/>
        <rFont val="Times New Roman"/>
        <family val="1"/>
        <charset val="204"/>
      </rPr>
      <t>2010779</t>
    </r>
  </si>
  <si>
    <r>
      <rPr>
        <b/>
        <sz val="11"/>
        <color indexed="8"/>
        <rFont val="Times New Roman"/>
        <family val="1"/>
        <charset val="204"/>
      </rPr>
      <t>241110082321647</t>
    </r>
    <r>
      <rPr>
        <sz val="11"/>
        <color indexed="8"/>
        <rFont val="Times New Roman"/>
        <family val="1"/>
        <charset val="204"/>
      </rPr>
      <t>/2010787</t>
    </r>
  </si>
  <si>
    <r>
      <rPr>
        <b/>
        <sz val="11"/>
        <color indexed="8"/>
        <rFont val="Times New Roman"/>
        <family val="1"/>
        <charset val="204"/>
      </rPr>
      <t>241110082385538</t>
    </r>
    <r>
      <rPr>
        <sz val="11"/>
        <color indexed="8"/>
        <rFont val="Times New Roman"/>
        <family val="1"/>
        <charset val="204"/>
      </rPr>
      <t>/2063072</t>
    </r>
  </si>
  <si>
    <r>
      <rPr>
        <b/>
        <sz val="11"/>
        <color indexed="8"/>
        <rFont val="Times New Roman"/>
        <family val="1"/>
        <charset val="204"/>
      </rPr>
      <t>241110082454050</t>
    </r>
    <r>
      <rPr>
        <sz val="11"/>
        <color indexed="8"/>
        <rFont val="Times New Roman"/>
        <family val="1"/>
        <charset val="204"/>
      </rPr>
      <t>/2120682</t>
    </r>
  </si>
  <si>
    <t>310723384 - "KOROL LEV BIZNES" MCHJ</t>
  </si>
  <si>
    <r>
      <rPr>
        <b/>
        <sz val="11"/>
        <color indexed="8"/>
        <rFont val="Times New Roman"/>
        <family val="1"/>
        <charset val="204"/>
      </rPr>
      <t>241110082455195</t>
    </r>
    <r>
      <rPr>
        <sz val="11"/>
        <color indexed="8"/>
        <rFont val="Times New Roman"/>
        <family val="1"/>
        <charset val="204"/>
      </rPr>
      <t>/2121680</t>
    </r>
  </si>
  <si>
    <t>52702047230068 - JABBORBERGANOV HASAN SHUHRAT O‘G‘LI</t>
  </si>
  <si>
    <t xml:space="preserve">Дона </t>
  </si>
  <si>
    <r>
      <rPr>
        <b/>
        <sz val="11"/>
        <color indexed="8"/>
        <rFont val="Times New Roman"/>
        <family val="1"/>
        <charset val="204"/>
      </rPr>
      <t>241110082335779</t>
    </r>
    <r>
      <rPr>
        <sz val="11"/>
        <color indexed="8"/>
        <rFont val="Times New Roman"/>
        <family val="1"/>
        <charset val="204"/>
      </rPr>
      <t>/2022887</t>
    </r>
  </si>
  <si>
    <t>"JIZZAX PRINT" MCHJ-20208000000392004001-01037</t>
  </si>
  <si>
    <t>201000294</t>
  </si>
  <si>
    <t>Папка</t>
  </si>
  <si>
    <r>
      <rPr>
        <b/>
        <sz val="11"/>
        <color indexed="8"/>
        <rFont val="Times New Roman"/>
        <family val="1"/>
        <charset val="204"/>
      </rPr>
      <t>241110082399962</t>
    </r>
    <r>
      <rPr>
        <sz val="11"/>
        <color indexed="8"/>
        <rFont val="Times New Roman"/>
        <family val="1"/>
        <charset val="204"/>
      </rPr>
      <t>/2074834</t>
    </r>
  </si>
  <si>
    <t xml:space="preserve"> Герб</t>
  </si>
  <si>
    <r>
      <rPr>
        <b/>
        <sz val="11"/>
        <color indexed="8"/>
        <rFont val="Times New Roman"/>
        <family val="1"/>
        <charset val="204"/>
      </rPr>
      <t>241110082410278</t>
    </r>
    <r>
      <rPr>
        <sz val="11"/>
        <color indexed="8"/>
        <rFont val="Times New Roman"/>
        <family val="1"/>
        <charset val="204"/>
      </rPr>
      <t>/2083316</t>
    </r>
  </si>
  <si>
    <t>AKROM JAMSHID IDEAL FAYZ   МЧЖ</t>
  </si>
  <si>
    <t>308935855</t>
  </si>
  <si>
    <r>
      <rPr>
        <b/>
        <sz val="11"/>
        <color indexed="8"/>
        <rFont val="Times New Roman"/>
        <family val="1"/>
        <charset val="204"/>
      </rPr>
      <t>241110082428481</t>
    </r>
    <r>
      <rPr>
        <sz val="11"/>
        <color indexed="8"/>
        <rFont val="Times New Roman"/>
        <family val="1"/>
        <charset val="204"/>
      </rPr>
      <t>/2098843</t>
    </r>
  </si>
  <si>
    <t>Обложка для переплета пластиковая</t>
  </si>
  <si>
    <r>
      <rPr>
        <b/>
        <sz val="11"/>
        <color indexed="8"/>
        <rFont val="Times New Roman"/>
        <family val="1"/>
        <charset val="204"/>
      </rPr>
      <t>241110082428473</t>
    </r>
    <r>
      <rPr>
        <sz val="11"/>
        <color indexed="8"/>
        <rFont val="Times New Roman"/>
        <family val="1"/>
        <charset val="204"/>
      </rPr>
      <t>/2098831</t>
    </r>
  </si>
  <si>
    <r>
      <t xml:space="preserve">241110082488788/ </t>
    </r>
    <r>
      <rPr>
        <sz val="11"/>
        <color indexed="8"/>
        <rFont val="Times New Roman"/>
        <family val="1"/>
        <charset val="204"/>
      </rPr>
      <t>2149767</t>
    </r>
  </si>
  <si>
    <t>241110082341388  ./2026538</t>
  </si>
  <si>
    <t xml:space="preserve">241110082350514  ./2033838  </t>
  </si>
  <si>
    <t>SHOSH-NAMUNA INVEST MCHJ</t>
  </si>
  <si>
    <t>241110082427604  ./2098054</t>
  </si>
  <si>
    <t>HUMSAR HSSY GROUP MAS`ULIYATI CHEKLANGAN JAMIYAT</t>
  </si>
  <si>
    <t>241110082521077  ./2171802</t>
  </si>
  <si>
    <t>241110082359954  ./2041299</t>
  </si>
  <si>
    <t>YTT TURSUNOV JASURBEK FAYZULLAJON O?G?LI</t>
  </si>
  <si>
    <t>51601007050041.</t>
  </si>
  <si>
    <t>241110082380961  ./2059168</t>
  </si>
  <si>
    <t>Услуга по изготовлению флага</t>
  </si>
  <si>
    <t>241110082428184  ./2098586</t>
  </si>
  <si>
    <t>"КАРШИ ЛЕДИР " МЧЖ</t>
  </si>
  <si>
    <t>241110082476388  ./2139767</t>
  </si>
  <si>
    <t>Лампа светодиодная</t>
  </si>
  <si>
    <t>241110082520819  ./2172192</t>
  </si>
  <si>
    <t>YTT SOLIYEVA XURSHIDA KAXRAMONOVNA</t>
  </si>
  <si>
    <t>42106886030044.</t>
  </si>
  <si>
    <t>241110082324586/2013303</t>
  </si>
  <si>
    <t>"ЁКУБ ДОВУД" Маъсулияти Чекланган Жамият</t>
  </si>
  <si>
    <t>241110082375591/2054287</t>
  </si>
  <si>
    <t>241110082457677/2123833</t>
  </si>
  <si>
    <t xml:space="preserve">Аппарат телефонный проводной с беспроводной </t>
  </si>
  <si>
    <t>241110082419264/2091082</t>
  </si>
  <si>
    <t>ултра софт транс сервис МЧЖ</t>
  </si>
  <si>
    <t>301663772</t>
  </si>
  <si>
    <t>241110082489459/2150191</t>
  </si>
  <si>
    <t>Фахр нур сервис Х/К</t>
  </si>
  <si>
    <t>300627104</t>
  </si>
  <si>
    <t>241110082504477/2162407</t>
  </si>
  <si>
    <t xml:space="preserve">LED панель
</t>
  </si>
  <si>
    <t>241110082350755/2034117</t>
  </si>
  <si>
    <t>"AMINJON KANS SAVDO" МЧЖ</t>
  </si>
  <si>
    <t>302007755</t>
  </si>
  <si>
    <t>бумага офсетная</t>
  </si>
  <si>
    <t>241110082342702</t>
  </si>
  <si>
    <t>машина для переплёта</t>
  </si>
  <si>
    <t>241110082347061</t>
  </si>
  <si>
    <t>ЧП ILM SHULASI</t>
  </si>
  <si>
    <t>241110082347063</t>
  </si>
  <si>
    <t>розетка</t>
  </si>
  <si>
    <t>241110082378784</t>
  </si>
  <si>
    <t>INNOVATION-GRAND-CAPITAL MCHJ</t>
  </si>
  <si>
    <t>влючател и перекляючател</t>
  </si>
  <si>
    <t>241110082378801</t>
  </si>
  <si>
    <t>саморез</t>
  </si>
  <si>
    <t>241110082378842</t>
  </si>
  <si>
    <t>изолента</t>
  </si>
  <si>
    <t>241110082378854</t>
  </si>
  <si>
    <t>241110082378796</t>
  </si>
  <si>
    <t>241110082378818</t>
  </si>
  <si>
    <t>MCHJ ALMAZ-ORIGINAL</t>
  </si>
  <si>
    <t>кароб кабелний</t>
  </si>
  <si>
    <t>241110082378878</t>
  </si>
  <si>
    <t>кабел</t>
  </si>
  <si>
    <t>241110082408619</t>
  </si>
  <si>
    <t>LED панел</t>
  </si>
  <si>
    <t>241110082472109</t>
  </si>
  <si>
    <t>TELESET COMPYUTERS MCHJ</t>
  </si>
  <si>
    <t>папка</t>
  </si>
  <si>
    <t>241110082517658</t>
  </si>
  <si>
    <t>ЧП OMAD STAR TEXNO</t>
  </si>
  <si>
    <t>пригласителная откритка</t>
  </si>
  <si>
    <t>241110082514215</t>
  </si>
  <si>
    <t>ООО JANUB-SURXAN-PRINT</t>
  </si>
  <si>
    <t>241110082532381</t>
  </si>
  <si>
    <t>BEKABAD HOLDINGМЧЖ</t>
  </si>
  <si>
    <t>Маркер</t>
  </si>
  <si>
    <t>241110082532349</t>
  </si>
  <si>
    <t>241110082508571</t>
  </si>
  <si>
    <t>YTT QODIROV ILYOSBEK VALIJONOVICH</t>
  </si>
  <si>
    <t xml:space="preserve">32610904190012
</t>
  </si>
  <si>
    <t>Доска магнитно-меловая</t>
  </si>
  <si>
    <t>241110082472272</t>
  </si>
  <si>
    <t>YTT TILOVOVA SANAVAR SAOTOVNA</t>
  </si>
  <si>
    <t>Скотч</t>
  </si>
  <si>
    <t>241110082468606</t>
  </si>
  <si>
    <t>40107781880079</t>
  </si>
  <si>
    <t>241110082468553</t>
  </si>
  <si>
    <t>241110082468539</t>
  </si>
  <si>
    <t>241110082468466</t>
  </si>
  <si>
    <t>241110082468570</t>
  </si>
  <si>
    <t>305437796</t>
  </si>
  <si>
    <t>Освежитель воздуха</t>
  </si>
  <si>
    <t>241110082447237</t>
  </si>
  <si>
    <t>Средство для мытья пола</t>
  </si>
  <si>
    <t>241110082381832</t>
  </si>
  <si>
    <t>1149 ALKIMYOGAR MCHJ</t>
  </si>
  <si>
    <t>310913829</t>
  </si>
  <si>
    <t>241110082381841</t>
  </si>
  <si>
    <t>Мыло туалетное твердое</t>
  </si>
  <si>
    <t>241110082381767</t>
  </si>
  <si>
    <t>Швабра</t>
  </si>
  <si>
    <t>241110082381735</t>
  </si>
  <si>
    <t>241110082330755</t>
  </si>
  <si>
    <t>YTT MUNISJONOV FOZILJON SOBIRJON O?G?LI</t>
  </si>
  <si>
    <t>30205922190032</t>
  </si>
  <si>
    <t>Штатив для фотокамер</t>
  </si>
  <si>
    <t>241110082321732</t>
  </si>
  <si>
    <t>YTT AZIMOVA MUSLIMA RAXIMJONOVNA</t>
  </si>
  <si>
    <t>42201862180110</t>
  </si>
  <si>
    <t>Карта памяти</t>
  </si>
  <si>
    <t>241110082321743</t>
  </si>
  <si>
    <t>241110082350755</t>
  </si>
  <si>
    <t>Поздравителный открытки</t>
  </si>
  <si>
    <t>241110082475868 /2139347</t>
  </si>
  <si>
    <t>YTT YEVZMAN OLEG ALEKSANDROVICH</t>
  </si>
  <si>
    <t>33007640270013</t>
  </si>
  <si>
    <t>шт.</t>
  </si>
  <si>
    <t>241110082432375 /2101803</t>
  </si>
  <si>
    <t>HALOL FAYZ MAKON MCHJ</t>
  </si>
  <si>
    <t>310725509</t>
  </si>
  <si>
    <t>Лед лампа</t>
  </si>
  <si>
    <t>241110082432345/ 2101781</t>
  </si>
  <si>
    <t>GULISTAN-TEZKOR MCHJ</t>
  </si>
  <si>
    <t>310830244</t>
  </si>
  <si>
    <t>241110082432304/ 2101761</t>
  </si>
  <si>
    <t>306089114</t>
  </si>
  <si>
    <t>Календарь</t>
  </si>
  <si>
    <t>241110082428510/ 2098871</t>
  </si>
  <si>
    <t>OOOPROFESSIONAL SOLUTION</t>
  </si>
  <si>
    <t>302838140</t>
  </si>
  <si>
    <t>Флаг</t>
  </si>
  <si>
    <t>241110082372499/ 2052255</t>
  </si>
  <si>
    <t>ООО АЛО ОМАД РИВОЖ</t>
  </si>
  <si>
    <t>301168865</t>
  </si>
  <si>
    <t>Флаг Республики Узбекистан</t>
  </si>
  <si>
    <t>241110082371891/ 2051772</t>
  </si>
  <si>
    <t>242010082378634/ 2378634.1.1</t>
  </si>
  <si>
    <t>241110082330746/2018775</t>
  </si>
  <si>
    <t>Зажим</t>
  </si>
  <si>
    <t>241110082331204/2019217</t>
  </si>
  <si>
    <t>Миллий дўкон</t>
  </si>
  <si>
    <t>хизмат</t>
  </si>
  <si>
    <t xml:space="preserve">Суюк совун </t>
  </si>
  <si>
    <t>241110082384487 /2062087</t>
  </si>
  <si>
    <t>"MAHBUBA-GILRABO" MCHJ</t>
  </si>
  <si>
    <t>302467184</t>
  </si>
  <si>
    <t>дона (5литр)</t>
  </si>
  <si>
    <t>241110082398695 /2073036</t>
  </si>
  <si>
    <t>"ARAKS" XK</t>
  </si>
  <si>
    <t>201075082</t>
  </si>
  <si>
    <t>241110082398695 /2122328</t>
  </si>
  <si>
    <t xml:space="preserve">Доска магнитная маркерная </t>
  </si>
  <si>
    <t>241110082398615 /2072986</t>
  </si>
  <si>
    <t>Ўзбекистон ва прокуратура байроғи</t>
  </si>
  <si>
    <t>241110082384485 /2062085</t>
  </si>
  <si>
    <t>XO‘JANOV ODILXON MAQSUDOVICH</t>
  </si>
  <si>
    <t xml:space="preserve">Канцелярский набор </t>
  </si>
  <si>
    <t>241110082402196 /2076635</t>
  </si>
  <si>
    <t>Бир марталик рухсатнома бланкаси</t>
  </si>
  <si>
    <t>241110082369684 /2049868</t>
  </si>
  <si>
    <t>"TEZKOR-MATBAA" MCHJ</t>
  </si>
  <si>
    <t>300889966</t>
  </si>
  <si>
    <t>241110082368855 /2049060</t>
  </si>
  <si>
    <t>241110082457003 /2123316</t>
  </si>
  <si>
    <t>тўғридан тўғри</t>
  </si>
  <si>
    <t>241100102486398/15</t>
  </si>
  <si>
    <t>700/200/200</t>
  </si>
  <si>
    <t>6700/2100/1300</t>
  </si>
  <si>
    <t>Почта конверт А5</t>
  </si>
  <si>
    <t>241110082345890/2029298</t>
  </si>
  <si>
    <t>"Супер принт" х/ф</t>
  </si>
  <si>
    <t>Почта конверт А4</t>
  </si>
  <si>
    <t>241110082345720/2029158</t>
  </si>
  <si>
    <t>MAX KANSELAR MCHJ</t>
  </si>
  <si>
    <t>Иш юритув китоблари 50 варак</t>
  </si>
  <si>
    <t>241110082347874/2031545</t>
  </si>
  <si>
    <t>"POLIGRAF SUPER SERVIS" МЧЖ</t>
  </si>
  <si>
    <t>Иш юритув китоблари 100 варак</t>
  </si>
  <si>
    <t>241110082350424/2033750</t>
  </si>
  <si>
    <t>Ок когоз</t>
  </si>
  <si>
    <t>241110082382725/2060523</t>
  </si>
  <si>
    <t>ООО ZKANS MARKET BREND</t>
  </si>
  <si>
    <t>Ок когоз (Double А) А4</t>
  </si>
  <si>
    <t>241110082457235/2123476</t>
  </si>
  <si>
    <t>"Офис учун хамма нарса " хусусий корхонаси</t>
  </si>
  <si>
    <t>Ок когоз (Double А) А3</t>
  </si>
  <si>
    <t>241110082457233/2123474</t>
  </si>
  <si>
    <t>"ЗИЁ" МЧЖ</t>
  </si>
  <si>
    <t>Ноутбук учун сумка</t>
  </si>
  <si>
    <t>241110082482809/2144595</t>
  </si>
  <si>
    <t>DOSTONBEK TANXO BIZNES MCHJ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</si>
</sst>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.00_р_._-;\-* #,##0.00_р_._-;_-* &quot;-&quot;??_р_._-;_-@_-"/>
    <numFmt numFmtId="167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212529"/>
      <name val="Golos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color rgb="FF000000"/>
      <name val="Open Sans"/>
    </font>
    <font>
      <sz val="10"/>
      <name val="Arial"/>
      <family val="2"/>
      <charset val="204"/>
    </font>
    <font>
      <sz val="14"/>
      <name val="Cambria"/>
      <family val="1"/>
      <charset val="204"/>
    </font>
    <font>
      <sz val="14"/>
      <color rgb="FF212529"/>
      <name val="Cambria"/>
      <family val="1"/>
      <charset val="204"/>
    </font>
    <font>
      <sz val="12"/>
      <color rgb="FF212529"/>
      <name val="Cambria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1" fillId="0" borderId="0"/>
  </cellStyleXfs>
  <cellXfs count="10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 indent="1"/>
    </xf>
    <xf numFmtId="1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0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6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4" fillId="0" borderId="1" xfId="6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</cellXfs>
  <cellStyles count="7">
    <cellStyle name="Нейтральный 2" xfId="1"/>
    <cellStyle name="Обычный" xfId="0" builtinId="0"/>
    <cellStyle name="Обычный 2" xfId="4"/>
    <cellStyle name="Обычный 2 3" xfId="6"/>
    <cellStyle name="Обычный 7" xfId="5"/>
    <cellStyle name="Финансовый 2" xfId="3"/>
    <cellStyle name="Финансовый 2 2" xfId="2"/>
  </cellStyles>
  <dxfs count="0"/>
  <tableStyles count="0" defaultTableStyle="TableStyleMedium2" defaultPivotStyle="PivotStyleLight16"/>
  <colors>
    <mruColors>
      <color rgb="FF33CCFF"/>
      <color rgb="FF000000"/>
      <color rgb="FFFFCCFF"/>
      <color rgb="FF6699FF"/>
      <color rgb="FFCC00CC"/>
      <color rgb="FFFF99FF"/>
      <color rgb="FFFF66FF"/>
      <color rgb="FFFF00FF"/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tabSelected="1" zoomScale="70" zoomScaleNormal="70" workbookViewId="0">
      <pane ySplit="7" topLeftCell="A134" activePane="bottomLeft" state="frozen"/>
      <selection pane="bottomLeft" activeCell="D135" sqref="D135"/>
    </sheetView>
  </sheetViews>
  <sheetFormatPr defaultRowHeight="15"/>
  <cols>
    <col min="1" max="1" width="11.140625" style="1" bestFit="1" customWidth="1"/>
    <col min="2" max="2" width="13.28515625" style="1" customWidth="1"/>
    <col min="3" max="3" width="50" style="2" customWidth="1"/>
    <col min="4" max="4" width="39.5703125" style="4" customWidth="1"/>
    <col min="5" max="5" width="21.28515625" style="1" customWidth="1"/>
    <col min="6" max="6" width="25.140625" style="3" customWidth="1"/>
    <col min="7" max="7" width="45.28515625" style="4" customWidth="1"/>
    <col min="8" max="8" width="23.7109375" style="1" customWidth="1"/>
    <col min="9" max="9" width="17.7109375" style="1" customWidth="1"/>
    <col min="10" max="10" width="18.28515625" style="24" customWidth="1"/>
    <col min="11" max="11" width="20.85546875" style="24" customWidth="1"/>
    <col min="12" max="12" width="17.42578125" style="24" customWidth="1"/>
    <col min="13" max="13" width="37.7109375" style="25" bestFit="1" customWidth="1"/>
    <col min="14" max="14" width="15" style="1" bestFit="1" customWidth="1"/>
    <col min="15" max="16384" width="9.140625" style="1"/>
  </cols>
  <sheetData>
    <row r="1" spans="1:13" ht="42" customHeight="1">
      <c r="J1" s="49" t="s">
        <v>0</v>
      </c>
      <c r="K1" s="49"/>
      <c r="L1" s="49"/>
      <c r="M1" s="49"/>
    </row>
    <row r="2" spans="1:13">
      <c r="K2" s="5"/>
      <c r="L2" s="5" t="s">
        <v>1</v>
      </c>
      <c r="M2" s="5"/>
    </row>
    <row r="4" spans="1:13" ht="38.25" customHeight="1">
      <c r="A4" s="50" t="s">
        <v>92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ht="114">
      <c r="A7" s="6" t="s">
        <v>3</v>
      </c>
      <c r="B7" s="6" t="s">
        <v>4</v>
      </c>
      <c r="C7" s="7" t="s">
        <v>5</v>
      </c>
      <c r="D7" s="7" t="s">
        <v>6</v>
      </c>
      <c r="E7" s="6" t="s">
        <v>7</v>
      </c>
      <c r="F7" s="8" t="s">
        <v>8</v>
      </c>
      <c r="G7" s="7" t="s">
        <v>14</v>
      </c>
      <c r="H7" s="6" t="s">
        <v>15</v>
      </c>
      <c r="I7" s="6" t="s">
        <v>9</v>
      </c>
      <c r="J7" s="9" t="s">
        <v>10</v>
      </c>
      <c r="K7" s="9" t="s">
        <v>11</v>
      </c>
      <c r="L7" s="9" t="s">
        <v>12</v>
      </c>
      <c r="M7" s="10" t="s">
        <v>16</v>
      </c>
    </row>
    <row r="8" spans="1:13" s="16" customFormat="1" ht="47.25">
      <c r="A8" s="11">
        <v>1</v>
      </c>
      <c r="B8" s="48" t="s">
        <v>65</v>
      </c>
      <c r="C8" s="12" t="s">
        <v>95</v>
      </c>
      <c r="D8" s="12" t="s">
        <v>60</v>
      </c>
      <c r="E8" s="11" t="s">
        <v>17</v>
      </c>
      <c r="F8" s="13" t="s">
        <v>93</v>
      </c>
      <c r="G8" s="12" t="s">
        <v>94</v>
      </c>
      <c r="H8" s="11" t="s">
        <v>96</v>
      </c>
      <c r="I8" s="11" t="s">
        <v>25</v>
      </c>
      <c r="J8" s="26">
        <v>4</v>
      </c>
      <c r="K8" s="14">
        <v>2228000</v>
      </c>
      <c r="L8" s="14">
        <f t="shared" ref="L8:L29" si="0">(+K8*J8)/1000</f>
        <v>8912</v>
      </c>
      <c r="M8" s="15" t="s">
        <v>32</v>
      </c>
    </row>
    <row r="9" spans="1:13" s="16" customFormat="1" ht="63">
      <c r="A9" s="11">
        <v>2</v>
      </c>
      <c r="B9" s="48" t="s">
        <v>65</v>
      </c>
      <c r="C9" s="12" t="s">
        <v>97</v>
      </c>
      <c r="D9" s="12" t="s">
        <v>60</v>
      </c>
      <c r="E9" s="11" t="s">
        <v>17</v>
      </c>
      <c r="F9" s="13" t="s">
        <v>98</v>
      </c>
      <c r="G9" s="12" t="s">
        <v>99</v>
      </c>
      <c r="H9" s="11">
        <v>304803832</v>
      </c>
      <c r="I9" s="11" t="s">
        <v>25</v>
      </c>
      <c r="J9" s="26">
        <v>1</v>
      </c>
      <c r="K9" s="14">
        <v>1990000</v>
      </c>
      <c r="L9" s="14">
        <f t="shared" si="0"/>
        <v>1990</v>
      </c>
      <c r="M9" s="15" t="s">
        <v>32</v>
      </c>
    </row>
    <row r="10" spans="1:13" s="16" customFormat="1" ht="47.25">
      <c r="A10" s="11">
        <v>3</v>
      </c>
      <c r="B10" s="48" t="s">
        <v>65</v>
      </c>
      <c r="C10" s="12" t="s">
        <v>100</v>
      </c>
      <c r="D10" s="12" t="s">
        <v>60</v>
      </c>
      <c r="E10" s="11" t="s">
        <v>17</v>
      </c>
      <c r="F10" s="13" t="s">
        <v>101</v>
      </c>
      <c r="G10" s="12" t="s">
        <v>102</v>
      </c>
      <c r="H10" s="11">
        <v>303166677</v>
      </c>
      <c r="I10" s="11" t="s">
        <v>25</v>
      </c>
      <c r="J10" s="26">
        <v>1</v>
      </c>
      <c r="K10" s="14">
        <v>9900000</v>
      </c>
      <c r="L10" s="14">
        <f>(+K10*J10)/1000</f>
        <v>9900</v>
      </c>
      <c r="M10" s="15" t="s">
        <v>32</v>
      </c>
    </row>
    <row r="11" spans="1:13" s="16" customFormat="1" ht="409.5">
      <c r="A11" s="11">
        <v>4</v>
      </c>
      <c r="B11" s="48" t="s">
        <v>65</v>
      </c>
      <c r="C11" s="12" t="s">
        <v>103</v>
      </c>
      <c r="D11" s="12" t="s">
        <v>60</v>
      </c>
      <c r="E11" s="11" t="s">
        <v>17</v>
      </c>
      <c r="F11" s="13" t="s">
        <v>104</v>
      </c>
      <c r="G11" s="12" t="s">
        <v>102</v>
      </c>
      <c r="H11" s="11">
        <v>303166677</v>
      </c>
      <c r="I11" s="11" t="s">
        <v>81</v>
      </c>
      <c r="J11" s="26">
        <v>1</v>
      </c>
      <c r="K11" s="14">
        <v>33300000</v>
      </c>
      <c r="L11" s="14">
        <f>(+K11*J11)/1000</f>
        <v>33300</v>
      </c>
      <c r="M11" s="15" t="s">
        <v>32</v>
      </c>
    </row>
    <row r="12" spans="1:13" s="16" customFormat="1" ht="47.25">
      <c r="A12" s="11">
        <v>5</v>
      </c>
      <c r="B12" s="48" t="s">
        <v>65</v>
      </c>
      <c r="C12" s="12" t="s">
        <v>105</v>
      </c>
      <c r="D12" s="12" t="s">
        <v>60</v>
      </c>
      <c r="E12" s="11" t="s">
        <v>17</v>
      </c>
      <c r="F12" s="13" t="s">
        <v>106</v>
      </c>
      <c r="G12" s="12" t="s">
        <v>107</v>
      </c>
      <c r="H12" s="11">
        <v>200796334</v>
      </c>
      <c r="I12" s="11" t="s">
        <v>25</v>
      </c>
      <c r="J12" s="26">
        <v>500</v>
      </c>
      <c r="K12" s="14">
        <v>5600</v>
      </c>
      <c r="L12" s="14">
        <f>(+K12*J12)/1000</f>
        <v>2800</v>
      </c>
      <c r="M12" s="15" t="s">
        <v>32</v>
      </c>
    </row>
    <row r="13" spans="1:13" s="16" customFormat="1" ht="47.25">
      <c r="A13" s="11">
        <v>6</v>
      </c>
      <c r="B13" s="48" t="s">
        <v>65</v>
      </c>
      <c r="C13" s="12" t="s">
        <v>108</v>
      </c>
      <c r="D13" s="12" t="s">
        <v>60</v>
      </c>
      <c r="E13" s="11" t="s">
        <v>17</v>
      </c>
      <c r="F13" s="13" t="s">
        <v>109</v>
      </c>
      <c r="G13" s="12" t="s">
        <v>61</v>
      </c>
      <c r="H13" s="11">
        <v>303130793</v>
      </c>
      <c r="I13" s="11" t="s">
        <v>25</v>
      </c>
      <c r="J13" s="26">
        <v>300</v>
      </c>
      <c r="K13" s="14">
        <v>9800</v>
      </c>
      <c r="L13" s="14">
        <f>(+K13*J13)/1000</f>
        <v>2940</v>
      </c>
      <c r="M13" s="15" t="s">
        <v>32</v>
      </c>
    </row>
    <row r="14" spans="1:13" s="16" customFormat="1" ht="47.25">
      <c r="A14" s="11">
        <v>7</v>
      </c>
      <c r="B14" s="48" t="s">
        <v>65</v>
      </c>
      <c r="C14" s="12" t="s">
        <v>110</v>
      </c>
      <c r="D14" s="12" t="s">
        <v>60</v>
      </c>
      <c r="E14" s="11" t="s">
        <v>17</v>
      </c>
      <c r="F14" s="13" t="s">
        <v>111</v>
      </c>
      <c r="G14" s="12" t="s">
        <v>24</v>
      </c>
      <c r="H14" s="11">
        <v>306089114</v>
      </c>
      <c r="I14" s="11" t="s">
        <v>25</v>
      </c>
      <c r="J14" s="26">
        <v>1000</v>
      </c>
      <c r="K14" s="14">
        <v>685</v>
      </c>
      <c r="L14" s="14">
        <f>(+K14*J14)/1000</f>
        <v>685</v>
      </c>
      <c r="M14" s="15" t="s">
        <v>32</v>
      </c>
    </row>
    <row r="15" spans="1:13" s="16" customFormat="1" ht="47.25">
      <c r="A15" s="11">
        <v>8</v>
      </c>
      <c r="B15" s="48" t="s">
        <v>65</v>
      </c>
      <c r="C15" s="12" t="s">
        <v>112</v>
      </c>
      <c r="D15" s="12" t="s">
        <v>60</v>
      </c>
      <c r="E15" s="11" t="s">
        <v>17</v>
      </c>
      <c r="F15" s="13" t="s">
        <v>113</v>
      </c>
      <c r="G15" s="12" t="s">
        <v>114</v>
      </c>
      <c r="H15" s="11" t="s">
        <v>115</v>
      </c>
      <c r="I15" s="11" t="s">
        <v>25</v>
      </c>
      <c r="J15" s="26">
        <v>20</v>
      </c>
      <c r="K15" s="14">
        <v>22222</v>
      </c>
      <c r="L15" s="14">
        <f t="shared" si="0"/>
        <v>444.44</v>
      </c>
      <c r="M15" s="15" t="s">
        <v>32</v>
      </c>
    </row>
    <row r="16" spans="1:13" s="16" customFormat="1" ht="47.25">
      <c r="A16" s="11">
        <v>9</v>
      </c>
      <c r="B16" s="48" t="s">
        <v>65</v>
      </c>
      <c r="C16" s="12" t="s">
        <v>116</v>
      </c>
      <c r="D16" s="12" t="s">
        <v>60</v>
      </c>
      <c r="E16" s="11" t="s">
        <v>17</v>
      </c>
      <c r="F16" s="13" t="s">
        <v>117</v>
      </c>
      <c r="G16" s="12" t="s">
        <v>118</v>
      </c>
      <c r="H16" s="11">
        <v>310909776</v>
      </c>
      <c r="I16" s="11" t="s">
        <v>25</v>
      </c>
      <c r="J16" s="26">
        <v>15</v>
      </c>
      <c r="K16" s="14">
        <v>29000</v>
      </c>
      <c r="L16" s="14">
        <f t="shared" si="0"/>
        <v>435</v>
      </c>
      <c r="M16" s="15" t="s">
        <v>32</v>
      </c>
    </row>
    <row r="17" spans="1:13" s="16" customFormat="1" ht="47.25">
      <c r="A17" s="11">
        <v>10</v>
      </c>
      <c r="B17" s="48" t="s">
        <v>65</v>
      </c>
      <c r="C17" s="12" t="s">
        <v>119</v>
      </c>
      <c r="D17" s="12" t="s">
        <v>60</v>
      </c>
      <c r="E17" s="11" t="s">
        <v>17</v>
      </c>
      <c r="F17" s="13" t="s">
        <v>120</v>
      </c>
      <c r="G17" s="12" t="s">
        <v>24</v>
      </c>
      <c r="H17" s="11">
        <v>306089114</v>
      </c>
      <c r="I17" s="11" t="s">
        <v>25</v>
      </c>
      <c r="J17" s="26">
        <v>50</v>
      </c>
      <c r="K17" s="14">
        <v>4800</v>
      </c>
      <c r="L17" s="14">
        <f t="shared" si="0"/>
        <v>240</v>
      </c>
      <c r="M17" s="15" t="s">
        <v>32</v>
      </c>
    </row>
    <row r="18" spans="1:13" s="16" customFormat="1" ht="47.25">
      <c r="A18" s="11">
        <v>11</v>
      </c>
      <c r="B18" s="48" t="s">
        <v>65</v>
      </c>
      <c r="C18" s="12" t="s">
        <v>121</v>
      </c>
      <c r="D18" s="12" t="s">
        <v>60</v>
      </c>
      <c r="E18" s="11" t="s">
        <v>17</v>
      </c>
      <c r="F18" s="13" t="s">
        <v>122</v>
      </c>
      <c r="G18" s="12" t="s">
        <v>24</v>
      </c>
      <c r="H18" s="11">
        <v>306089114</v>
      </c>
      <c r="I18" s="11" t="s">
        <v>25</v>
      </c>
      <c r="J18" s="26">
        <v>100</v>
      </c>
      <c r="K18" s="14">
        <v>17000</v>
      </c>
      <c r="L18" s="14">
        <f t="shared" si="0"/>
        <v>1700</v>
      </c>
      <c r="M18" s="15" t="s">
        <v>32</v>
      </c>
    </row>
    <row r="19" spans="1:13" ht="47.25">
      <c r="A19" s="11">
        <v>12</v>
      </c>
      <c r="B19" s="48" t="s">
        <v>65</v>
      </c>
      <c r="C19" s="12" t="s">
        <v>123</v>
      </c>
      <c r="D19" s="12" t="s">
        <v>60</v>
      </c>
      <c r="E19" s="11" t="s">
        <v>17</v>
      </c>
      <c r="F19" s="18" t="s">
        <v>124</v>
      </c>
      <c r="G19" s="12" t="s">
        <v>24</v>
      </c>
      <c r="H19" s="11">
        <v>306089114</v>
      </c>
      <c r="I19" s="11" t="s">
        <v>25</v>
      </c>
      <c r="J19" s="26">
        <v>100</v>
      </c>
      <c r="K19" s="20">
        <v>11950</v>
      </c>
      <c r="L19" s="14">
        <f t="shared" si="0"/>
        <v>1195</v>
      </c>
      <c r="M19" s="15" t="s">
        <v>32</v>
      </c>
    </row>
    <row r="20" spans="1:13" ht="47.25">
      <c r="A20" s="11">
        <v>13</v>
      </c>
      <c r="B20" s="48" t="s">
        <v>65</v>
      </c>
      <c r="C20" s="12" t="s">
        <v>125</v>
      </c>
      <c r="D20" s="12" t="s">
        <v>60</v>
      </c>
      <c r="E20" s="11" t="s">
        <v>17</v>
      </c>
      <c r="F20" s="18" t="s">
        <v>126</v>
      </c>
      <c r="G20" s="17" t="s">
        <v>127</v>
      </c>
      <c r="H20" s="11">
        <v>308859055</v>
      </c>
      <c r="I20" s="19" t="s">
        <v>25</v>
      </c>
      <c r="J20" s="26">
        <v>30</v>
      </c>
      <c r="K20" s="20">
        <v>9000</v>
      </c>
      <c r="L20" s="14">
        <f t="shared" si="0"/>
        <v>270</v>
      </c>
      <c r="M20" s="15" t="s">
        <v>32</v>
      </c>
    </row>
    <row r="21" spans="1:13" ht="47.25">
      <c r="A21" s="11">
        <v>14</v>
      </c>
      <c r="B21" s="48" t="s">
        <v>65</v>
      </c>
      <c r="C21" s="12" t="s">
        <v>128</v>
      </c>
      <c r="D21" s="12" t="s">
        <v>60</v>
      </c>
      <c r="E21" s="11" t="s">
        <v>17</v>
      </c>
      <c r="F21" s="18" t="s">
        <v>129</v>
      </c>
      <c r="G21" s="17" t="s">
        <v>130</v>
      </c>
      <c r="H21" s="19">
        <v>304895656</v>
      </c>
      <c r="I21" s="19" t="s">
        <v>25</v>
      </c>
      <c r="J21" s="26">
        <v>1</v>
      </c>
      <c r="K21" s="20">
        <v>4470000</v>
      </c>
      <c r="L21" s="14">
        <f t="shared" si="0"/>
        <v>4470</v>
      </c>
      <c r="M21" s="15" t="s">
        <v>32</v>
      </c>
    </row>
    <row r="22" spans="1:13" ht="126">
      <c r="A22" s="11">
        <v>15</v>
      </c>
      <c r="B22" s="48" t="s">
        <v>65</v>
      </c>
      <c r="C22" s="12" t="s">
        <v>131</v>
      </c>
      <c r="D22" s="12" t="s">
        <v>60</v>
      </c>
      <c r="E22" s="11" t="s">
        <v>17</v>
      </c>
      <c r="F22" s="18" t="s">
        <v>132</v>
      </c>
      <c r="G22" s="17" t="s">
        <v>62</v>
      </c>
      <c r="H22" s="19">
        <v>309995662</v>
      </c>
      <c r="I22" s="19" t="s">
        <v>25</v>
      </c>
      <c r="J22" s="26">
        <v>100</v>
      </c>
      <c r="K22" s="20">
        <v>241000</v>
      </c>
      <c r="L22" s="14">
        <f t="shared" si="0"/>
        <v>24100</v>
      </c>
      <c r="M22" s="15" t="s">
        <v>32</v>
      </c>
    </row>
    <row r="23" spans="1:13" ht="110.25">
      <c r="A23" s="11">
        <v>16</v>
      </c>
      <c r="B23" s="48" t="s">
        <v>65</v>
      </c>
      <c r="C23" s="12" t="s">
        <v>133</v>
      </c>
      <c r="D23" s="12" t="s">
        <v>60</v>
      </c>
      <c r="E23" s="11" t="s">
        <v>17</v>
      </c>
      <c r="F23" s="18" t="s">
        <v>134</v>
      </c>
      <c r="G23" s="17" t="s">
        <v>135</v>
      </c>
      <c r="H23" s="19" t="s">
        <v>136</v>
      </c>
      <c r="I23" s="19" t="s">
        <v>25</v>
      </c>
      <c r="J23" s="26">
        <v>700</v>
      </c>
      <c r="K23" s="20">
        <v>72000</v>
      </c>
      <c r="L23" s="14">
        <f t="shared" si="0"/>
        <v>50400</v>
      </c>
      <c r="M23" s="15" t="s">
        <v>32</v>
      </c>
    </row>
    <row r="24" spans="1:13" ht="47.25">
      <c r="A24" s="11">
        <v>17</v>
      </c>
      <c r="B24" s="48" t="s">
        <v>65</v>
      </c>
      <c r="C24" s="12" t="s">
        <v>137</v>
      </c>
      <c r="D24" s="12" t="s">
        <v>60</v>
      </c>
      <c r="E24" s="11" t="s">
        <v>17</v>
      </c>
      <c r="F24" s="18" t="s">
        <v>138</v>
      </c>
      <c r="G24" s="17" t="s">
        <v>139</v>
      </c>
      <c r="H24" s="19">
        <v>310855268</v>
      </c>
      <c r="I24" s="19" t="s">
        <v>25</v>
      </c>
      <c r="J24" s="26">
        <v>10</v>
      </c>
      <c r="K24" s="20">
        <v>118000</v>
      </c>
      <c r="L24" s="14">
        <f t="shared" si="0"/>
        <v>1180</v>
      </c>
      <c r="M24" s="15" t="s">
        <v>32</v>
      </c>
    </row>
    <row r="25" spans="1:13" ht="47.25">
      <c r="A25" s="11">
        <v>18</v>
      </c>
      <c r="B25" s="48" t="s">
        <v>65</v>
      </c>
      <c r="C25" s="12" t="s">
        <v>140</v>
      </c>
      <c r="D25" s="12" t="s">
        <v>60</v>
      </c>
      <c r="E25" s="11" t="s">
        <v>17</v>
      </c>
      <c r="F25" s="18" t="s">
        <v>141</v>
      </c>
      <c r="G25" s="17" t="s">
        <v>139</v>
      </c>
      <c r="H25" s="19">
        <v>310855268</v>
      </c>
      <c r="I25" s="19" t="s">
        <v>25</v>
      </c>
      <c r="J25" s="26">
        <v>20</v>
      </c>
      <c r="K25" s="20">
        <v>46000</v>
      </c>
      <c r="L25" s="14">
        <f t="shared" si="0"/>
        <v>920</v>
      </c>
      <c r="M25" s="15" t="s">
        <v>32</v>
      </c>
    </row>
    <row r="26" spans="1:13" ht="94.5">
      <c r="A26" s="11">
        <v>19</v>
      </c>
      <c r="B26" s="48" t="s">
        <v>65</v>
      </c>
      <c r="C26" s="12" t="s">
        <v>142</v>
      </c>
      <c r="D26" s="12" t="s">
        <v>60</v>
      </c>
      <c r="E26" s="11" t="s">
        <v>17</v>
      </c>
      <c r="F26" s="18" t="s">
        <v>143</v>
      </c>
      <c r="G26" s="17" t="s">
        <v>144</v>
      </c>
      <c r="H26" s="19">
        <v>201806739</v>
      </c>
      <c r="I26" s="19" t="s">
        <v>18</v>
      </c>
      <c r="J26" s="26">
        <v>50</v>
      </c>
      <c r="K26" s="20">
        <v>204960</v>
      </c>
      <c r="L26" s="14">
        <f t="shared" si="0"/>
        <v>10248</v>
      </c>
      <c r="M26" s="15" t="s">
        <v>32</v>
      </c>
    </row>
    <row r="27" spans="1:13" ht="47.25">
      <c r="A27" s="11">
        <v>20</v>
      </c>
      <c r="B27" s="48" t="s">
        <v>65</v>
      </c>
      <c r="C27" s="12" t="s">
        <v>145</v>
      </c>
      <c r="D27" s="12" t="s">
        <v>60</v>
      </c>
      <c r="E27" s="11" t="s">
        <v>17</v>
      </c>
      <c r="F27" s="18" t="s">
        <v>146</v>
      </c>
      <c r="G27" s="17" t="s">
        <v>147</v>
      </c>
      <c r="H27" s="19">
        <v>310452714</v>
      </c>
      <c r="I27" s="19" t="s">
        <v>25</v>
      </c>
      <c r="J27" s="26">
        <v>10</v>
      </c>
      <c r="K27" s="20">
        <v>1665000</v>
      </c>
      <c r="L27" s="14">
        <f t="shared" si="0"/>
        <v>16650</v>
      </c>
      <c r="M27" s="15" t="s">
        <v>32</v>
      </c>
    </row>
    <row r="28" spans="1:13" ht="47.25">
      <c r="A28" s="11">
        <v>21</v>
      </c>
      <c r="B28" s="48" t="s">
        <v>65</v>
      </c>
      <c r="C28" s="12" t="s">
        <v>148</v>
      </c>
      <c r="D28" s="12" t="s">
        <v>60</v>
      </c>
      <c r="E28" s="11" t="s">
        <v>17</v>
      </c>
      <c r="F28" s="18" t="s">
        <v>149</v>
      </c>
      <c r="G28" s="12" t="s">
        <v>150</v>
      </c>
      <c r="H28" s="11">
        <v>310644768</v>
      </c>
      <c r="I28" s="19" t="s">
        <v>25</v>
      </c>
      <c r="J28" s="26">
        <v>5</v>
      </c>
      <c r="K28" s="20">
        <v>3258000</v>
      </c>
      <c r="L28" s="14">
        <f t="shared" si="0"/>
        <v>16290</v>
      </c>
      <c r="M28" s="15" t="s">
        <v>32</v>
      </c>
    </row>
    <row r="29" spans="1:13" ht="47.25">
      <c r="A29" s="11">
        <v>22</v>
      </c>
      <c r="B29" s="48" t="s">
        <v>65</v>
      </c>
      <c r="C29" s="12" t="s">
        <v>151</v>
      </c>
      <c r="D29" s="12" t="s">
        <v>60</v>
      </c>
      <c r="E29" s="11" t="s">
        <v>17</v>
      </c>
      <c r="F29" s="18" t="s">
        <v>152</v>
      </c>
      <c r="G29" s="17" t="s">
        <v>153</v>
      </c>
      <c r="H29" s="19" t="s">
        <v>154</v>
      </c>
      <c r="I29" s="19" t="s">
        <v>25</v>
      </c>
      <c r="J29" s="26">
        <v>60</v>
      </c>
      <c r="K29" s="20">
        <v>23456</v>
      </c>
      <c r="L29" s="14">
        <f t="shared" si="0"/>
        <v>1407.36</v>
      </c>
      <c r="M29" s="15" t="s">
        <v>32</v>
      </c>
    </row>
    <row r="30" spans="1:13" s="33" customFormat="1" ht="15.75">
      <c r="A30" s="29" t="s">
        <v>70</v>
      </c>
      <c r="B30" s="30" t="s">
        <v>70</v>
      </c>
      <c r="C30" s="31" t="s">
        <v>71</v>
      </c>
      <c r="D30" s="34" t="s">
        <v>70</v>
      </c>
      <c r="E30" s="32" t="s">
        <v>70</v>
      </c>
      <c r="F30" s="29" t="s">
        <v>70</v>
      </c>
      <c r="G30" s="31" t="s">
        <v>70</v>
      </c>
      <c r="H30" s="31" t="s">
        <v>70</v>
      </c>
      <c r="I30" s="31" t="s">
        <v>70</v>
      </c>
      <c r="J30" s="31" t="s">
        <v>70</v>
      </c>
      <c r="K30" s="31" t="s">
        <v>70</v>
      </c>
      <c r="L30" s="32">
        <f>SUM(L8:L29)</f>
        <v>190476.79999999999</v>
      </c>
      <c r="M30" s="31"/>
    </row>
    <row r="31" spans="1:13" s="44" customFormat="1" ht="31.5">
      <c r="A31" s="35">
        <v>1</v>
      </c>
      <c r="B31" s="48" t="s">
        <v>65</v>
      </c>
      <c r="C31" s="37" t="s">
        <v>72</v>
      </c>
      <c r="D31" s="38" t="s">
        <v>63</v>
      </c>
      <c r="E31" s="39" t="s">
        <v>17</v>
      </c>
      <c r="F31" s="40" t="s">
        <v>155</v>
      </c>
      <c r="G31" s="37" t="s">
        <v>64</v>
      </c>
      <c r="H31" s="41">
        <v>301966284</v>
      </c>
      <c r="I31" s="35" t="s">
        <v>18</v>
      </c>
      <c r="J31" s="42">
        <v>28</v>
      </c>
      <c r="K31" s="43">
        <v>48500</v>
      </c>
      <c r="L31" s="35">
        <f t="shared" ref="L31:L35" si="1">+K31*J31/1000</f>
        <v>1358</v>
      </c>
      <c r="M31" s="36" t="s">
        <v>168</v>
      </c>
    </row>
    <row r="32" spans="1:13" s="44" customFormat="1" ht="31.5">
      <c r="A32" s="35">
        <v>2</v>
      </c>
      <c r="B32" s="48" t="s">
        <v>65</v>
      </c>
      <c r="C32" s="37" t="s">
        <v>156</v>
      </c>
      <c r="D32" s="45" t="s">
        <v>157</v>
      </c>
      <c r="E32" s="39" t="s">
        <v>17</v>
      </c>
      <c r="F32" s="40" t="s">
        <v>158</v>
      </c>
      <c r="G32" s="37" t="s">
        <v>159</v>
      </c>
      <c r="H32" s="41">
        <v>301097131</v>
      </c>
      <c r="I32" s="35" t="s">
        <v>68</v>
      </c>
      <c r="J32" s="42">
        <v>1</v>
      </c>
      <c r="K32" s="43">
        <v>13900000</v>
      </c>
      <c r="L32" s="35">
        <f t="shared" si="1"/>
        <v>13900</v>
      </c>
      <c r="M32" s="36" t="s">
        <v>168</v>
      </c>
    </row>
    <row r="33" spans="1:13" s="44" customFormat="1" ht="48.75" customHeight="1">
      <c r="A33" s="35">
        <v>3</v>
      </c>
      <c r="B33" s="48" t="s">
        <v>65</v>
      </c>
      <c r="C33" s="37" t="s">
        <v>156</v>
      </c>
      <c r="D33" s="45" t="s">
        <v>157</v>
      </c>
      <c r="E33" s="39" t="s">
        <v>17</v>
      </c>
      <c r="F33" s="40" t="s">
        <v>160</v>
      </c>
      <c r="G33" s="37" t="s">
        <v>159</v>
      </c>
      <c r="H33" s="41">
        <v>301097131</v>
      </c>
      <c r="I33" s="35" t="s">
        <v>68</v>
      </c>
      <c r="J33" s="42">
        <v>1</v>
      </c>
      <c r="K33" s="43">
        <v>15900000</v>
      </c>
      <c r="L33" s="35">
        <f t="shared" si="1"/>
        <v>15900</v>
      </c>
      <c r="M33" s="36" t="s">
        <v>168</v>
      </c>
    </row>
    <row r="34" spans="1:13" s="44" customFormat="1" ht="31.5">
      <c r="A34" s="35">
        <v>4</v>
      </c>
      <c r="B34" s="48" t="s">
        <v>65</v>
      </c>
      <c r="C34" s="37" t="s">
        <v>84</v>
      </c>
      <c r="D34" s="45" t="s">
        <v>157</v>
      </c>
      <c r="E34" s="39" t="s">
        <v>161</v>
      </c>
      <c r="F34" s="40" t="s">
        <v>162</v>
      </c>
      <c r="G34" s="37" t="s">
        <v>163</v>
      </c>
      <c r="H34" s="41">
        <v>306481735</v>
      </c>
      <c r="I34" s="35" t="s">
        <v>68</v>
      </c>
      <c r="J34" s="42">
        <v>123</v>
      </c>
      <c r="K34" s="43">
        <v>50000</v>
      </c>
      <c r="L34" s="35">
        <f t="shared" si="1"/>
        <v>6150</v>
      </c>
      <c r="M34" s="36" t="s">
        <v>168</v>
      </c>
    </row>
    <row r="35" spans="1:13" s="44" customFormat="1" ht="31.5">
      <c r="A35" s="35">
        <v>5</v>
      </c>
      <c r="B35" s="48" t="s">
        <v>65</v>
      </c>
      <c r="C35" s="37" t="s">
        <v>164</v>
      </c>
      <c r="D35" s="45" t="s">
        <v>157</v>
      </c>
      <c r="E35" s="39" t="s">
        <v>165</v>
      </c>
      <c r="F35" s="40" t="s">
        <v>166</v>
      </c>
      <c r="G35" s="46" t="s">
        <v>167</v>
      </c>
      <c r="H35" s="41">
        <v>200833833</v>
      </c>
      <c r="I35" s="35" t="s">
        <v>81</v>
      </c>
      <c r="J35" s="43">
        <v>22</v>
      </c>
      <c r="K35" s="43">
        <v>540207</v>
      </c>
      <c r="L35" s="47">
        <f t="shared" si="1"/>
        <v>11884.554</v>
      </c>
      <c r="M35" s="36" t="s">
        <v>168</v>
      </c>
    </row>
    <row r="36" spans="1:13" s="33" customFormat="1" ht="15.75">
      <c r="A36" s="29" t="s">
        <v>70</v>
      </c>
      <c r="B36" s="30" t="s">
        <v>70</v>
      </c>
      <c r="C36" s="31" t="s">
        <v>71</v>
      </c>
      <c r="D36" s="34" t="s">
        <v>70</v>
      </c>
      <c r="E36" s="32" t="s">
        <v>70</v>
      </c>
      <c r="F36" s="29" t="s">
        <v>70</v>
      </c>
      <c r="G36" s="31" t="s">
        <v>70</v>
      </c>
      <c r="H36" s="31" t="s">
        <v>70</v>
      </c>
      <c r="I36" s="31" t="s">
        <v>70</v>
      </c>
      <c r="J36" s="31" t="s">
        <v>70</v>
      </c>
      <c r="K36" s="31" t="s">
        <v>70</v>
      </c>
      <c r="L36" s="32">
        <f>SUM(L31:L35)</f>
        <v>49192.554000000004</v>
      </c>
      <c r="M36" s="31"/>
    </row>
    <row r="37" spans="1:13" s="22" customFormat="1" ht="31.5">
      <c r="A37" s="11">
        <v>1</v>
      </c>
      <c r="B37" s="48" t="s">
        <v>65</v>
      </c>
      <c r="C37" s="12" t="s">
        <v>22</v>
      </c>
      <c r="D37" s="12" t="s">
        <v>63</v>
      </c>
      <c r="E37" s="11" t="s">
        <v>27</v>
      </c>
      <c r="F37" s="13" t="s">
        <v>169</v>
      </c>
      <c r="G37" s="12" t="s">
        <v>170</v>
      </c>
      <c r="H37" s="11">
        <v>308643697</v>
      </c>
      <c r="I37" s="11" t="s">
        <v>69</v>
      </c>
      <c r="J37" s="26">
        <v>13</v>
      </c>
      <c r="K37" s="14">
        <v>40000</v>
      </c>
      <c r="L37" s="14">
        <f>(+J37*K37)/1000</f>
        <v>520</v>
      </c>
      <c r="M37" s="11" t="s">
        <v>186</v>
      </c>
    </row>
    <row r="38" spans="1:13" s="22" customFormat="1" ht="31.5">
      <c r="A38" s="11">
        <v>2</v>
      </c>
      <c r="B38" s="48" t="s">
        <v>65</v>
      </c>
      <c r="C38" s="12" t="s">
        <v>171</v>
      </c>
      <c r="D38" s="12" t="s">
        <v>63</v>
      </c>
      <c r="E38" s="11" t="s">
        <v>27</v>
      </c>
      <c r="F38" s="13" t="s">
        <v>172</v>
      </c>
      <c r="G38" s="12" t="s">
        <v>173</v>
      </c>
      <c r="H38" s="52">
        <v>42105841220120</v>
      </c>
      <c r="I38" s="11" t="s">
        <v>174</v>
      </c>
      <c r="J38" s="26">
        <v>11</v>
      </c>
      <c r="K38" s="14">
        <v>39000</v>
      </c>
      <c r="L38" s="14">
        <f>(+J38*K38)/1000</f>
        <v>429</v>
      </c>
      <c r="M38" s="11" t="s">
        <v>186</v>
      </c>
    </row>
    <row r="39" spans="1:13" s="22" customFormat="1" ht="31.5">
      <c r="A39" s="11">
        <v>3</v>
      </c>
      <c r="B39" s="48" t="s">
        <v>65</v>
      </c>
      <c r="C39" s="12" t="s">
        <v>22</v>
      </c>
      <c r="D39" s="12" t="s">
        <v>63</v>
      </c>
      <c r="E39" s="11" t="s">
        <v>27</v>
      </c>
      <c r="F39" s="13" t="s">
        <v>175</v>
      </c>
      <c r="G39" s="12" t="s">
        <v>52</v>
      </c>
      <c r="H39" s="11">
        <v>308137384</v>
      </c>
      <c r="I39" s="11" t="s">
        <v>174</v>
      </c>
      <c r="J39" s="26">
        <v>10</v>
      </c>
      <c r="K39" s="14">
        <v>40000.01</v>
      </c>
      <c r="L39" s="14">
        <f>(+J39*K39)/1000</f>
        <v>400.00010000000003</v>
      </c>
      <c r="M39" s="11" t="s">
        <v>186</v>
      </c>
    </row>
    <row r="40" spans="1:13" s="22" customFormat="1" ht="63">
      <c r="A40" s="11">
        <v>4</v>
      </c>
      <c r="B40" s="48" t="s">
        <v>65</v>
      </c>
      <c r="C40" s="12" t="s">
        <v>176</v>
      </c>
      <c r="D40" s="12" t="s">
        <v>177</v>
      </c>
      <c r="E40" s="11" t="s">
        <v>27</v>
      </c>
      <c r="F40" s="13" t="s">
        <v>178</v>
      </c>
      <c r="G40" s="12" t="s">
        <v>179</v>
      </c>
      <c r="H40" s="52">
        <v>31910953920068</v>
      </c>
      <c r="I40" s="11" t="s">
        <v>54</v>
      </c>
      <c r="J40" s="26">
        <v>50</v>
      </c>
      <c r="K40" s="14">
        <v>14000</v>
      </c>
      <c r="L40" s="14">
        <f>(+J40*K40)/1000</f>
        <v>700</v>
      </c>
      <c r="M40" s="11" t="s">
        <v>186</v>
      </c>
    </row>
    <row r="41" spans="1:13" s="22" customFormat="1" ht="63">
      <c r="A41" s="11">
        <v>5</v>
      </c>
      <c r="B41" s="48" t="s">
        <v>65</v>
      </c>
      <c r="C41" s="12" t="s">
        <v>180</v>
      </c>
      <c r="D41" s="12" t="s">
        <v>177</v>
      </c>
      <c r="E41" s="11" t="s">
        <v>27</v>
      </c>
      <c r="F41" s="13" t="s">
        <v>181</v>
      </c>
      <c r="G41" s="12" t="s">
        <v>182</v>
      </c>
      <c r="H41" s="11">
        <v>310625592</v>
      </c>
      <c r="I41" s="11" t="s">
        <v>25</v>
      </c>
      <c r="J41" s="26">
        <v>20</v>
      </c>
      <c r="K41" s="14">
        <v>35000</v>
      </c>
      <c r="L41" s="14">
        <f>(+J41*K41)/1000</f>
        <v>700</v>
      </c>
      <c r="M41" s="11" t="s">
        <v>186</v>
      </c>
    </row>
    <row r="42" spans="1:13" s="22" customFormat="1" ht="63">
      <c r="A42" s="11">
        <v>6</v>
      </c>
      <c r="B42" s="48" t="s">
        <v>65</v>
      </c>
      <c r="C42" s="12" t="s">
        <v>90</v>
      </c>
      <c r="D42" s="12" t="s">
        <v>177</v>
      </c>
      <c r="E42" s="11" t="s">
        <v>27</v>
      </c>
      <c r="F42" s="13" t="s">
        <v>183</v>
      </c>
      <c r="G42" s="12" t="s">
        <v>182</v>
      </c>
      <c r="H42" s="11">
        <v>310625592</v>
      </c>
      <c r="I42" s="11" t="s">
        <v>25</v>
      </c>
      <c r="J42" s="26">
        <v>20</v>
      </c>
      <c r="K42" s="14">
        <v>15000</v>
      </c>
      <c r="L42" s="14">
        <f>(+J42*K42)/1000</f>
        <v>300</v>
      </c>
      <c r="M42" s="11" t="s">
        <v>186</v>
      </c>
    </row>
    <row r="43" spans="1:13" s="22" customFormat="1" ht="63">
      <c r="A43" s="11">
        <v>7</v>
      </c>
      <c r="B43" s="48" t="s">
        <v>65</v>
      </c>
      <c r="C43" s="12" t="s">
        <v>89</v>
      </c>
      <c r="D43" s="12" t="s">
        <v>177</v>
      </c>
      <c r="E43" s="11" t="s">
        <v>27</v>
      </c>
      <c r="F43" s="13" t="s">
        <v>184</v>
      </c>
      <c r="G43" s="12" t="s">
        <v>182</v>
      </c>
      <c r="H43" s="11">
        <v>310625592</v>
      </c>
      <c r="I43" s="11" t="s">
        <v>25</v>
      </c>
      <c r="J43" s="26">
        <v>2</v>
      </c>
      <c r="K43" s="14">
        <v>35000</v>
      </c>
      <c r="L43" s="14">
        <f>(+J43*K43)/1000</f>
        <v>70</v>
      </c>
      <c r="M43" s="11" t="s">
        <v>186</v>
      </c>
    </row>
    <row r="44" spans="1:13" s="22" customFormat="1" ht="63">
      <c r="A44" s="11">
        <v>8</v>
      </c>
      <c r="B44" s="48" t="s">
        <v>65</v>
      </c>
      <c r="C44" s="12" t="s">
        <v>89</v>
      </c>
      <c r="D44" s="12" t="s">
        <v>177</v>
      </c>
      <c r="E44" s="11" t="s">
        <v>27</v>
      </c>
      <c r="F44" s="13" t="s">
        <v>185</v>
      </c>
      <c r="G44" s="12" t="s">
        <v>182</v>
      </c>
      <c r="H44" s="11">
        <v>310625592</v>
      </c>
      <c r="I44" s="11" t="s">
        <v>25</v>
      </c>
      <c r="J44" s="26">
        <v>2</v>
      </c>
      <c r="K44" s="14">
        <v>60000</v>
      </c>
      <c r="L44" s="14">
        <f>(+J44*K44)/1000</f>
        <v>120</v>
      </c>
      <c r="M44" s="11" t="s">
        <v>186</v>
      </c>
    </row>
    <row r="45" spans="1:13" s="33" customFormat="1" ht="15.75">
      <c r="A45" s="29" t="s">
        <v>70</v>
      </c>
      <c r="B45" s="30" t="s">
        <v>70</v>
      </c>
      <c r="C45" s="31" t="s">
        <v>71</v>
      </c>
      <c r="D45" s="34" t="s">
        <v>70</v>
      </c>
      <c r="E45" s="32" t="s">
        <v>70</v>
      </c>
      <c r="F45" s="29" t="s">
        <v>70</v>
      </c>
      <c r="G45" s="31" t="s">
        <v>70</v>
      </c>
      <c r="H45" s="31" t="s">
        <v>70</v>
      </c>
      <c r="I45" s="31" t="s">
        <v>70</v>
      </c>
      <c r="J45" s="31" t="s">
        <v>70</v>
      </c>
      <c r="K45" s="31" t="s">
        <v>70</v>
      </c>
      <c r="L45" s="32">
        <f>SUM(L37:L44)</f>
        <v>3239.0001000000002</v>
      </c>
      <c r="M45" s="31"/>
    </row>
    <row r="46" spans="1:13" s="22" customFormat="1" ht="15.75">
      <c r="A46" s="11">
        <v>1</v>
      </c>
      <c r="B46" s="11"/>
      <c r="C46" s="12"/>
      <c r="D46" s="12"/>
      <c r="E46" s="11"/>
      <c r="F46" s="18"/>
      <c r="G46" s="27"/>
      <c r="H46" s="28"/>
      <c r="I46" s="21"/>
      <c r="J46" s="26"/>
      <c r="K46" s="23"/>
      <c r="L46" s="14"/>
      <c r="M46" s="15" t="s">
        <v>36</v>
      </c>
    </row>
    <row r="47" spans="1:13" s="22" customFormat="1" ht="15.75">
      <c r="A47" s="11">
        <v>2</v>
      </c>
      <c r="B47" s="11"/>
      <c r="C47" s="12"/>
      <c r="D47" s="12"/>
      <c r="E47" s="11"/>
      <c r="F47" s="18"/>
      <c r="G47" s="27"/>
      <c r="H47" s="28"/>
      <c r="I47" s="21"/>
      <c r="J47" s="26"/>
      <c r="K47" s="23"/>
      <c r="L47" s="14"/>
      <c r="M47" s="15" t="s">
        <v>36</v>
      </c>
    </row>
    <row r="48" spans="1:13" s="22" customFormat="1" ht="15.75">
      <c r="A48" s="11">
        <v>3</v>
      </c>
      <c r="B48" s="11"/>
      <c r="C48" s="12"/>
      <c r="D48" s="12"/>
      <c r="E48" s="11"/>
      <c r="F48" s="18"/>
      <c r="G48" s="27"/>
      <c r="H48" s="28"/>
      <c r="I48" s="21"/>
      <c r="J48" s="26"/>
      <c r="K48" s="23"/>
      <c r="L48" s="14"/>
      <c r="M48" s="15" t="s">
        <v>36</v>
      </c>
    </row>
    <row r="49" spans="1:13" s="22" customFormat="1" ht="15.75">
      <c r="A49" s="11">
        <v>4</v>
      </c>
      <c r="B49" s="11"/>
      <c r="C49" s="12"/>
      <c r="D49" s="12"/>
      <c r="E49" s="11"/>
      <c r="F49" s="18"/>
      <c r="G49" s="27"/>
      <c r="H49" s="28"/>
      <c r="I49" s="21"/>
      <c r="J49" s="26"/>
      <c r="K49" s="23"/>
      <c r="L49" s="14"/>
      <c r="M49" s="15" t="s">
        <v>36</v>
      </c>
    </row>
    <row r="50" spans="1:13" s="33" customFormat="1" ht="15.75">
      <c r="A50" s="29" t="s">
        <v>70</v>
      </c>
      <c r="B50" s="30" t="s">
        <v>70</v>
      </c>
      <c r="C50" s="31" t="s">
        <v>71</v>
      </c>
      <c r="D50" s="34" t="s">
        <v>70</v>
      </c>
      <c r="E50" s="32" t="s">
        <v>70</v>
      </c>
      <c r="F50" s="29" t="s">
        <v>70</v>
      </c>
      <c r="G50" s="31" t="s">
        <v>70</v>
      </c>
      <c r="H50" s="31" t="s">
        <v>70</v>
      </c>
      <c r="I50" s="31" t="s">
        <v>70</v>
      </c>
      <c r="J50" s="31" t="s">
        <v>70</v>
      </c>
      <c r="K50" s="31" t="s">
        <v>70</v>
      </c>
      <c r="L50" s="32">
        <f>SUM(L46:L49)</f>
        <v>0</v>
      </c>
      <c r="M50" s="31"/>
    </row>
    <row r="51" spans="1:13" s="22" customFormat="1" ht="31.5">
      <c r="A51" s="11">
        <v>1</v>
      </c>
      <c r="B51" s="11" t="s">
        <v>65</v>
      </c>
      <c r="C51" s="12" t="s">
        <v>67</v>
      </c>
      <c r="D51" s="15" t="s">
        <v>63</v>
      </c>
      <c r="E51" s="53" t="s">
        <v>27</v>
      </c>
      <c r="F51" s="54" t="s">
        <v>187</v>
      </c>
      <c r="G51" s="55" t="s">
        <v>46</v>
      </c>
      <c r="H51" s="56">
        <v>306827706</v>
      </c>
      <c r="I51" s="53" t="s">
        <v>45</v>
      </c>
      <c r="J51" s="57">
        <v>3</v>
      </c>
      <c r="K51" s="58">
        <v>35800</v>
      </c>
      <c r="L51" s="59">
        <f>(J51*K51)/1000</f>
        <v>107.4</v>
      </c>
      <c r="M51" s="15" t="s">
        <v>48</v>
      </c>
    </row>
    <row r="52" spans="1:13" s="22" customFormat="1" ht="31.5">
      <c r="A52" s="11">
        <v>2</v>
      </c>
      <c r="B52" s="11" t="s">
        <v>65</v>
      </c>
      <c r="C52" s="60" t="s">
        <v>22</v>
      </c>
      <c r="D52" s="15" t="s">
        <v>63</v>
      </c>
      <c r="E52" s="53" t="s">
        <v>27</v>
      </c>
      <c r="F52" s="54" t="s">
        <v>188</v>
      </c>
      <c r="G52" s="61" t="s">
        <v>66</v>
      </c>
      <c r="H52" s="56" t="s">
        <v>47</v>
      </c>
      <c r="I52" s="62" t="s">
        <v>45</v>
      </c>
      <c r="J52" s="57">
        <v>7</v>
      </c>
      <c r="K52" s="58">
        <v>43800</v>
      </c>
      <c r="L52" s="59">
        <f t="shared" ref="L52:L61" si="2">(J52*K52)/1000</f>
        <v>306.60000000000002</v>
      </c>
      <c r="M52" s="15" t="s">
        <v>48</v>
      </c>
    </row>
    <row r="53" spans="1:13" s="22" customFormat="1" ht="31.5">
      <c r="A53" s="11">
        <v>3</v>
      </c>
      <c r="B53" s="11" t="s">
        <v>65</v>
      </c>
      <c r="C53" s="60" t="s">
        <v>22</v>
      </c>
      <c r="D53" s="15" t="s">
        <v>63</v>
      </c>
      <c r="E53" s="53" t="s">
        <v>27</v>
      </c>
      <c r="F53" s="54" t="s">
        <v>189</v>
      </c>
      <c r="G53" s="61" t="s">
        <v>66</v>
      </c>
      <c r="H53" s="56" t="s">
        <v>47</v>
      </c>
      <c r="I53" s="62" t="s">
        <v>45</v>
      </c>
      <c r="J53" s="57">
        <v>8</v>
      </c>
      <c r="K53" s="58">
        <v>42400</v>
      </c>
      <c r="L53" s="59">
        <f t="shared" si="2"/>
        <v>339.2</v>
      </c>
      <c r="M53" s="15" t="s">
        <v>48</v>
      </c>
    </row>
    <row r="54" spans="1:13" s="22" customFormat="1" ht="31.5">
      <c r="A54" s="11">
        <v>4</v>
      </c>
      <c r="B54" s="11" t="s">
        <v>65</v>
      </c>
      <c r="C54" s="60" t="s">
        <v>22</v>
      </c>
      <c r="D54" s="15" t="s">
        <v>63</v>
      </c>
      <c r="E54" s="53" t="s">
        <v>27</v>
      </c>
      <c r="F54" s="54" t="s">
        <v>190</v>
      </c>
      <c r="G54" s="61" t="s">
        <v>191</v>
      </c>
      <c r="H54" s="56">
        <v>310723384</v>
      </c>
      <c r="I54" s="62" t="s">
        <v>45</v>
      </c>
      <c r="J54" s="57">
        <v>9</v>
      </c>
      <c r="K54" s="58">
        <v>42500</v>
      </c>
      <c r="L54" s="59">
        <f t="shared" si="2"/>
        <v>382.5</v>
      </c>
      <c r="M54" s="15" t="s">
        <v>48</v>
      </c>
    </row>
    <row r="55" spans="1:13" s="22" customFormat="1" ht="31.5">
      <c r="A55" s="11">
        <v>5</v>
      </c>
      <c r="B55" s="11" t="s">
        <v>65</v>
      </c>
      <c r="C55" s="12" t="s">
        <v>23</v>
      </c>
      <c r="D55" s="15" t="s">
        <v>63</v>
      </c>
      <c r="E55" s="53" t="s">
        <v>27</v>
      </c>
      <c r="F55" s="54" t="s">
        <v>192</v>
      </c>
      <c r="G55" s="61" t="s">
        <v>193</v>
      </c>
      <c r="H55" s="56">
        <v>310723384</v>
      </c>
      <c r="I55" s="62" t="s">
        <v>194</v>
      </c>
      <c r="J55" s="57">
        <v>68</v>
      </c>
      <c r="K55" s="58">
        <v>2898</v>
      </c>
      <c r="L55" s="59">
        <f t="shared" si="2"/>
        <v>197.06399999999999</v>
      </c>
      <c r="M55" s="15" t="s">
        <v>48</v>
      </c>
    </row>
    <row r="56" spans="1:13" s="22" customFormat="1" ht="63">
      <c r="A56" s="11">
        <v>6</v>
      </c>
      <c r="B56" s="11" t="s">
        <v>65</v>
      </c>
      <c r="C56" s="12" t="s">
        <v>83</v>
      </c>
      <c r="D56" s="15" t="s">
        <v>177</v>
      </c>
      <c r="E56" s="53" t="s">
        <v>27</v>
      </c>
      <c r="F56" s="54" t="s">
        <v>195</v>
      </c>
      <c r="G56" s="55" t="s">
        <v>196</v>
      </c>
      <c r="H56" s="56" t="s">
        <v>197</v>
      </c>
      <c r="I56" s="62" t="s">
        <v>194</v>
      </c>
      <c r="J56" s="57">
        <v>2000</v>
      </c>
      <c r="K56" s="58">
        <v>3000</v>
      </c>
      <c r="L56" s="59">
        <f t="shared" si="2"/>
        <v>6000</v>
      </c>
      <c r="M56" s="15" t="s">
        <v>48</v>
      </c>
    </row>
    <row r="57" spans="1:13" s="22" customFormat="1" ht="63">
      <c r="A57" s="11">
        <v>7</v>
      </c>
      <c r="B57" s="11" t="s">
        <v>65</v>
      </c>
      <c r="C57" s="12" t="s">
        <v>198</v>
      </c>
      <c r="D57" s="15" t="s">
        <v>177</v>
      </c>
      <c r="E57" s="53" t="s">
        <v>27</v>
      </c>
      <c r="F57" s="54" t="s">
        <v>199</v>
      </c>
      <c r="G57" s="55" t="s">
        <v>196</v>
      </c>
      <c r="H57" s="56" t="s">
        <v>197</v>
      </c>
      <c r="I57" s="62" t="s">
        <v>194</v>
      </c>
      <c r="J57" s="57">
        <v>20</v>
      </c>
      <c r="K57" s="58">
        <v>34950</v>
      </c>
      <c r="L57" s="59">
        <f t="shared" si="2"/>
        <v>699</v>
      </c>
      <c r="M57" s="15" t="s">
        <v>48</v>
      </c>
    </row>
    <row r="58" spans="1:13" s="22" customFormat="1" ht="63">
      <c r="A58" s="11">
        <v>8</v>
      </c>
      <c r="B58" s="11" t="s">
        <v>65</v>
      </c>
      <c r="C58" s="12" t="s">
        <v>200</v>
      </c>
      <c r="D58" s="15" t="s">
        <v>177</v>
      </c>
      <c r="E58" s="53" t="s">
        <v>27</v>
      </c>
      <c r="F58" s="54" t="s">
        <v>201</v>
      </c>
      <c r="G58" s="61" t="s">
        <v>202</v>
      </c>
      <c r="H58" s="56" t="s">
        <v>203</v>
      </c>
      <c r="I58" s="62" t="s">
        <v>194</v>
      </c>
      <c r="J58" s="57">
        <v>1</v>
      </c>
      <c r="K58" s="58">
        <v>499000</v>
      </c>
      <c r="L58" s="59">
        <f t="shared" si="2"/>
        <v>499</v>
      </c>
      <c r="M58" s="15" t="s">
        <v>48</v>
      </c>
    </row>
    <row r="59" spans="1:13" s="22" customFormat="1" ht="63">
      <c r="A59" s="11">
        <v>9</v>
      </c>
      <c r="B59" s="11" t="s">
        <v>65</v>
      </c>
      <c r="C59" s="12" t="s">
        <v>44</v>
      </c>
      <c r="D59" s="15" t="s">
        <v>177</v>
      </c>
      <c r="E59" s="53" t="s">
        <v>27</v>
      </c>
      <c r="F59" s="54" t="s">
        <v>204</v>
      </c>
      <c r="G59" s="55" t="s">
        <v>196</v>
      </c>
      <c r="H59" s="56" t="s">
        <v>197</v>
      </c>
      <c r="I59" s="62" t="s">
        <v>45</v>
      </c>
      <c r="J59" s="57">
        <v>20</v>
      </c>
      <c r="K59" s="58">
        <v>32000</v>
      </c>
      <c r="L59" s="59">
        <f t="shared" si="2"/>
        <v>640</v>
      </c>
      <c r="M59" s="15" t="s">
        <v>48</v>
      </c>
    </row>
    <row r="60" spans="1:13" s="22" customFormat="1" ht="63">
      <c r="A60" s="11">
        <v>10</v>
      </c>
      <c r="B60" s="11" t="s">
        <v>65</v>
      </c>
      <c r="C60" s="12" t="s">
        <v>205</v>
      </c>
      <c r="D60" s="15" t="s">
        <v>177</v>
      </c>
      <c r="E60" s="53" t="s">
        <v>27</v>
      </c>
      <c r="F60" s="54" t="s">
        <v>206</v>
      </c>
      <c r="G60" s="55" t="s">
        <v>196</v>
      </c>
      <c r="H60" s="56" t="s">
        <v>197</v>
      </c>
      <c r="I60" s="62" t="s">
        <v>194</v>
      </c>
      <c r="J60" s="57">
        <v>20</v>
      </c>
      <c r="K60" s="58">
        <v>69999</v>
      </c>
      <c r="L60" s="59">
        <f t="shared" si="2"/>
        <v>1399.98</v>
      </c>
      <c r="M60" s="15" t="s">
        <v>48</v>
      </c>
    </row>
    <row r="61" spans="1:13" s="22" customFormat="1" ht="63">
      <c r="A61" s="11">
        <v>11</v>
      </c>
      <c r="B61" s="11" t="s">
        <v>65</v>
      </c>
      <c r="C61" s="12" t="s">
        <v>67</v>
      </c>
      <c r="D61" s="15" t="s">
        <v>177</v>
      </c>
      <c r="E61" s="53" t="s">
        <v>27</v>
      </c>
      <c r="F61" s="63" t="s">
        <v>207</v>
      </c>
      <c r="G61" s="55" t="s">
        <v>46</v>
      </c>
      <c r="H61" s="56">
        <v>306827706</v>
      </c>
      <c r="I61" s="53" t="s">
        <v>45</v>
      </c>
      <c r="J61" s="57">
        <v>10</v>
      </c>
      <c r="K61" s="58">
        <v>48900</v>
      </c>
      <c r="L61" s="59">
        <f t="shared" si="2"/>
        <v>489</v>
      </c>
      <c r="M61" s="15" t="s">
        <v>48</v>
      </c>
    </row>
    <row r="62" spans="1:13" s="33" customFormat="1" ht="15.75">
      <c r="A62" s="29" t="s">
        <v>70</v>
      </c>
      <c r="B62" s="30" t="s">
        <v>70</v>
      </c>
      <c r="C62" s="31" t="s">
        <v>71</v>
      </c>
      <c r="D62" s="34" t="s">
        <v>70</v>
      </c>
      <c r="E62" s="32" t="s">
        <v>70</v>
      </c>
      <c r="F62" s="29" t="s">
        <v>70</v>
      </c>
      <c r="G62" s="31" t="s">
        <v>70</v>
      </c>
      <c r="H62" s="31" t="s">
        <v>70</v>
      </c>
      <c r="I62" s="31" t="s">
        <v>70</v>
      </c>
      <c r="J62" s="31" t="s">
        <v>70</v>
      </c>
      <c r="K62" s="31" t="s">
        <v>70</v>
      </c>
      <c r="L62" s="32">
        <f>SUM(L51:L61)</f>
        <v>11059.743999999999</v>
      </c>
      <c r="M62" s="31"/>
    </row>
    <row r="63" spans="1:13" s="22" customFormat="1" ht="31.5">
      <c r="A63" s="11">
        <v>1</v>
      </c>
      <c r="B63" s="11" t="s">
        <v>73</v>
      </c>
      <c r="C63" s="64" t="s">
        <v>53</v>
      </c>
      <c r="D63" s="15" t="s">
        <v>63</v>
      </c>
      <c r="E63" s="65" t="s">
        <v>27</v>
      </c>
      <c r="F63" s="66" t="s">
        <v>208</v>
      </c>
      <c r="G63" s="67" t="s">
        <v>75</v>
      </c>
      <c r="H63" s="68">
        <v>300267750</v>
      </c>
      <c r="I63" s="21" t="s">
        <v>18</v>
      </c>
      <c r="J63" s="23">
        <v>7</v>
      </c>
      <c r="K63" s="23">
        <v>37500</v>
      </c>
      <c r="L63" s="35">
        <f>+J63*K63/1000</f>
        <v>262.5</v>
      </c>
      <c r="M63" s="15" t="s">
        <v>77</v>
      </c>
    </row>
    <row r="64" spans="1:13" s="22" customFormat="1" ht="31.5">
      <c r="A64" s="11">
        <v>2</v>
      </c>
      <c r="B64" s="11" t="s">
        <v>73</v>
      </c>
      <c r="C64" s="12" t="s">
        <v>23</v>
      </c>
      <c r="D64" s="15" t="s">
        <v>63</v>
      </c>
      <c r="E64" s="65" t="s">
        <v>27</v>
      </c>
      <c r="F64" s="66" t="s">
        <v>209</v>
      </c>
      <c r="G64" s="12" t="s">
        <v>210</v>
      </c>
      <c r="H64" s="11">
        <v>310616398</v>
      </c>
      <c r="I64" s="21" t="s">
        <v>20</v>
      </c>
      <c r="J64" s="23">
        <v>156</v>
      </c>
      <c r="K64" s="23">
        <v>758</v>
      </c>
      <c r="L64" s="69">
        <f t="shared" ref="L64:L71" si="3">+J64*K64/1000</f>
        <v>118.248</v>
      </c>
      <c r="M64" s="15" t="s">
        <v>77</v>
      </c>
    </row>
    <row r="65" spans="1:13" s="22" customFormat="1" ht="31.5">
      <c r="A65" s="11">
        <v>3</v>
      </c>
      <c r="B65" s="11" t="s">
        <v>73</v>
      </c>
      <c r="C65" s="12" t="s">
        <v>23</v>
      </c>
      <c r="D65" s="15" t="s">
        <v>63</v>
      </c>
      <c r="E65" s="65" t="s">
        <v>27</v>
      </c>
      <c r="F65" s="66" t="s">
        <v>211</v>
      </c>
      <c r="G65" s="12" t="s">
        <v>212</v>
      </c>
      <c r="H65" s="11">
        <v>309208484</v>
      </c>
      <c r="I65" s="21" t="s">
        <v>20</v>
      </c>
      <c r="J65" s="23">
        <v>193</v>
      </c>
      <c r="K65" s="23">
        <v>725</v>
      </c>
      <c r="L65" s="69">
        <f t="shared" si="3"/>
        <v>139.92500000000001</v>
      </c>
      <c r="M65" s="15" t="s">
        <v>77</v>
      </c>
    </row>
    <row r="66" spans="1:13" s="22" customFormat="1" ht="31.5">
      <c r="A66" s="11">
        <v>4</v>
      </c>
      <c r="B66" s="11" t="s">
        <v>73</v>
      </c>
      <c r="C66" s="12" t="s">
        <v>22</v>
      </c>
      <c r="D66" s="15" t="s">
        <v>63</v>
      </c>
      <c r="E66" s="65" t="s">
        <v>27</v>
      </c>
      <c r="F66" s="66" t="s">
        <v>213</v>
      </c>
      <c r="G66" s="12" t="s">
        <v>42</v>
      </c>
      <c r="H66" s="11">
        <v>201268356</v>
      </c>
      <c r="I66" s="21" t="s">
        <v>18</v>
      </c>
      <c r="J66" s="23">
        <v>10</v>
      </c>
      <c r="K66" s="23">
        <v>33900</v>
      </c>
      <c r="L66" s="35">
        <f t="shared" si="3"/>
        <v>339</v>
      </c>
      <c r="M66" s="15" t="s">
        <v>77</v>
      </c>
    </row>
    <row r="67" spans="1:13" s="22" customFormat="1" ht="63">
      <c r="A67" s="11">
        <v>5</v>
      </c>
      <c r="B67" s="11" t="s">
        <v>73</v>
      </c>
      <c r="C67" s="12" t="s">
        <v>28</v>
      </c>
      <c r="D67" s="12" t="s">
        <v>177</v>
      </c>
      <c r="E67" s="65" t="s">
        <v>27</v>
      </c>
      <c r="F67" s="66" t="s">
        <v>214</v>
      </c>
      <c r="G67" s="12" t="s">
        <v>215</v>
      </c>
      <c r="H67" s="11" t="s">
        <v>216</v>
      </c>
      <c r="I67" s="11" t="s">
        <v>54</v>
      </c>
      <c r="J67" s="26">
        <v>100</v>
      </c>
      <c r="K67" s="14">
        <v>6111</v>
      </c>
      <c r="L67" s="35">
        <f t="shared" si="3"/>
        <v>611.1</v>
      </c>
      <c r="M67" s="15" t="s">
        <v>77</v>
      </c>
    </row>
    <row r="68" spans="1:13" s="22" customFormat="1" ht="63">
      <c r="A68" s="11">
        <v>6</v>
      </c>
      <c r="B68" s="11" t="s">
        <v>73</v>
      </c>
      <c r="C68" s="12" t="s">
        <v>22</v>
      </c>
      <c r="D68" s="12" t="s">
        <v>177</v>
      </c>
      <c r="E68" s="65" t="s">
        <v>27</v>
      </c>
      <c r="F68" s="66" t="s">
        <v>217</v>
      </c>
      <c r="G68" s="12" t="s">
        <v>29</v>
      </c>
      <c r="H68" s="11">
        <v>307314860</v>
      </c>
      <c r="I68" s="21" t="s">
        <v>18</v>
      </c>
      <c r="J68" s="23">
        <v>50</v>
      </c>
      <c r="K68" s="23">
        <v>42000</v>
      </c>
      <c r="L68" s="35">
        <f t="shared" si="3"/>
        <v>2100</v>
      </c>
      <c r="M68" s="15" t="s">
        <v>77</v>
      </c>
    </row>
    <row r="69" spans="1:13" s="22" customFormat="1" ht="63">
      <c r="A69" s="11">
        <v>7</v>
      </c>
      <c r="B69" s="11" t="s">
        <v>73</v>
      </c>
      <c r="C69" s="12" t="s">
        <v>218</v>
      </c>
      <c r="D69" s="12" t="s">
        <v>177</v>
      </c>
      <c r="E69" s="65" t="s">
        <v>27</v>
      </c>
      <c r="F69" s="66" t="s">
        <v>219</v>
      </c>
      <c r="G69" s="12" t="s">
        <v>220</v>
      </c>
      <c r="H69" s="11">
        <v>304179644</v>
      </c>
      <c r="I69" s="21" t="s">
        <v>20</v>
      </c>
      <c r="J69" s="23">
        <v>6</v>
      </c>
      <c r="K69" s="23">
        <v>270000</v>
      </c>
      <c r="L69" s="35">
        <f t="shared" si="3"/>
        <v>1620</v>
      </c>
      <c r="M69" s="15" t="s">
        <v>77</v>
      </c>
    </row>
    <row r="70" spans="1:13" s="22" customFormat="1" ht="63">
      <c r="A70" s="11">
        <v>8</v>
      </c>
      <c r="B70" s="11" t="s">
        <v>73</v>
      </c>
      <c r="C70" s="12" t="s">
        <v>22</v>
      </c>
      <c r="D70" s="12" t="s">
        <v>177</v>
      </c>
      <c r="E70" s="65" t="s">
        <v>27</v>
      </c>
      <c r="F70" s="66" t="s">
        <v>221</v>
      </c>
      <c r="G70" s="12" t="s">
        <v>41</v>
      </c>
      <c r="H70" s="11">
        <v>308002774</v>
      </c>
      <c r="I70" s="11" t="s">
        <v>18</v>
      </c>
      <c r="J70" s="23">
        <v>7</v>
      </c>
      <c r="K70" s="23">
        <v>37000</v>
      </c>
      <c r="L70" s="35">
        <f t="shared" si="3"/>
        <v>259</v>
      </c>
      <c r="M70" s="15" t="s">
        <v>77</v>
      </c>
    </row>
    <row r="71" spans="1:13" s="22" customFormat="1" ht="63">
      <c r="A71" s="11">
        <v>9</v>
      </c>
      <c r="B71" s="11" t="s">
        <v>73</v>
      </c>
      <c r="C71" s="12" t="s">
        <v>222</v>
      </c>
      <c r="D71" s="12" t="s">
        <v>177</v>
      </c>
      <c r="E71" s="65" t="s">
        <v>27</v>
      </c>
      <c r="F71" s="66" t="s">
        <v>223</v>
      </c>
      <c r="G71" s="12" t="s">
        <v>224</v>
      </c>
      <c r="H71" s="11" t="s">
        <v>225</v>
      </c>
      <c r="I71" s="11" t="s">
        <v>25</v>
      </c>
      <c r="J71" s="23">
        <v>10</v>
      </c>
      <c r="K71" s="23">
        <v>48800</v>
      </c>
      <c r="L71" s="35">
        <f t="shared" si="3"/>
        <v>488</v>
      </c>
      <c r="M71" s="15" t="s">
        <v>77</v>
      </c>
    </row>
    <row r="72" spans="1:13" s="33" customFormat="1" ht="15.75">
      <c r="A72" s="29" t="s">
        <v>70</v>
      </c>
      <c r="B72" s="30" t="s">
        <v>70</v>
      </c>
      <c r="C72" s="31" t="s">
        <v>71</v>
      </c>
      <c r="D72" s="34" t="s">
        <v>70</v>
      </c>
      <c r="E72" s="32" t="s">
        <v>70</v>
      </c>
      <c r="F72" s="29" t="s">
        <v>70</v>
      </c>
      <c r="G72" s="31" t="s">
        <v>70</v>
      </c>
      <c r="H72" s="31" t="s">
        <v>70</v>
      </c>
      <c r="I72" s="31" t="s">
        <v>70</v>
      </c>
      <c r="J72" s="31" t="s">
        <v>70</v>
      </c>
      <c r="K72" s="31" t="s">
        <v>70</v>
      </c>
      <c r="L72" s="32">
        <f>SUM(L63:L71)</f>
        <v>5937.7730000000001</v>
      </c>
      <c r="M72" s="31"/>
    </row>
    <row r="73" spans="1:13" s="22" customFormat="1" ht="63">
      <c r="A73" s="11">
        <v>1</v>
      </c>
      <c r="B73" s="11" t="s">
        <v>73</v>
      </c>
      <c r="C73" s="15" t="s">
        <v>230</v>
      </c>
      <c r="D73" s="12" t="s">
        <v>177</v>
      </c>
      <c r="E73" s="11" t="s">
        <v>27</v>
      </c>
      <c r="F73" s="13" t="s">
        <v>231</v>
      </c>
      <c r="G73" s="15" t="s">
        <v>232</v>
      </c>
      <c r="H73" s="74" t="s">
        <v>233</v>
      </c>
      <c r="I73" s="11" t="s">
        <v>20</v>
      </c>
      <c r="J73" s="26">
        <v>3</v>
      </c>
      <c r="K73" s="14">
        <f>2189997/3</f>
        <v>729999</v>
      </c>
      <c r="L73" s="14">
        <f>J73*K73/1000</f>
        <v>2189.9969999999998</v>
      </c>
      <c r="M73" s="15" t="s">
        <v>39</v>
      </c>
    </row>
    <row r="74" spans="1:13" s="22" customFormat="1" ht="63">
      <c r="A74" s="11">
        <v>2</v>
      </c>
      <c r="B74" s="11" t="s">
        <v>73</v>
      </c>
      <c r="C74" s="15" t="s">
        <v>238</v>
      </c>
      <c r="D74" s="12" t="s">
        <v>177</v>
      </c>
      <c r="E74" s="11" t="s">
        <v>27</v>
      </c>
      <c r="F74" s="13" t="s">
        <v>234</v>
      </c>
      <c r="G74" s="75" t="s">
        <v>235</v>
      </c>
      <c r="H74" s="74" t="s">
        <v>236</v>
      </c>
      <c r="I74" s="11" t="s">
        <v>20</v>
      </c>
      <c r="J74" s="26">
        <v>6</v>
      </c>
      <c r="K74" s="14">
        <v>249000</v>
      </c>
      <c r="L74" s="14">
        <f t="shared" ref="L74:L75" si="4">J74*K74/1000</f>
        <v>1494</v>
      </c>
      <c r="M74" s="15" t="s">
        <v>39</v>
      </c>
    </row>
    <row r="75" spans="1:13" s="22" customFormat="1" ht="63">
      <c r="A75" s="11">
        <f>A74+1</f>
        <v>3</v>
      </c>
      <c r="B75" s="11" t="s">
        <v>73</v>
      </c>
      <c r="C75" s="12" t="s">
        <v>78</v>
      </c>
      <c r="D75" s="12" t="s">
        <v>177</v>
      </c>
      <c r="E75" s="11" t="s">
        <v>27</v>
      </c>
      <c r="F75" s="13" t="s">
        <v>237</v>
      </c>
      <c r="G75" s="12" t="s">
        <v>79</v>
      </c>
      <c r="H75" s="74" t="s">
        <v>80</v>
      </c>
      <c r="I75" s="11" t="s">
        <v>20</v>
      </c>
      <c r="J75" s="26">
        <v>100</v>
      </c>
      <c r="K75" s="14">
        <v>40000</v>
      </c>
      <c r="L75" s="14">
        <f t="shared" si="4"/>
        <v>4000</v>
      </c>
      <c r="M75" s="15" t="s">
        <v>39</v>
      </c>
    </row>
    <row r="76" spans="1:13" s="33" customFormat="1" ht="15.75">
      <c r="A76" s="29" t="s">
        <v>70</v>
      </c>
      <c r="B76" s="30" t="s">
        <v>70</v>
      </c>
      <c r="C76" s="31" t="s">
        <v>71</v>
      </c>
      <c r="D76" s="34" t="s">
        <v>70</v>
      </c>
      <c r="E76" s="32" t="s">
        <v>70</v>
      </c>
      <c r="F76" s="29" t="s">
        <v>70</v>
      </c>
      <c r="G76" s="31" t="s">
        <v>70</v>
      </c>
      <c r="H76" s="31" t="s">
        <v>70</v>
      </c>
      <c r="I76" s="31" t="s">
        <v>70</v>
      </c>
      <c r="J76" s="31" t="s">
        <v>70</v>
      </c>
      <c r="K76" s="31" t="s">
        <v>70</v>
      </c>
      <c r="L76" s="32">
        <f>SUM(L73:L75)</f>
        <v>7683.9969999999994</v>
      </c>
      <c r="M76" s="31"/>
    </row>
    <row r="77" spans="1:13" s="22" customFormat="1" ht="31.5">
      <c r="A77" s="11">
        <v>1</v>
      </c>
      <c r="B77" s="11" t="s">
        <v>73</v>
      </c>
      <c r="C77" s="12" t="s">
        <v>38</v>
      </c>
      <c r="D77" s="12" t="s">
        <v>82</v>
      </c>
      <c r="E77" s="11" t="s">
        <v>17</v>
      </c>
      <c r="F77" s="13" t="s">
        <v>226</v>
      </c>
      <c r="G77" s="70" t="s">
        <v>227</v>
      </c>
      <c r="H77" s="71">
        <v>200861450</v>
      </c>
      <c r="I77" s="72" t="s">
        <v>18</v>
      </c>
      <c r="J77" s="73">
        <v>25</v>
      </c>
      <c r="K77" s="23">
        <v>39290</v>
      </c>
      <c r="L77" s="14">
        <f>(J77*K77)/1000</f>
        <v>982.25</v>
      </c>
      <c r="M77" s="15" t="s">
        <v>34</v>
      </c>
    </row>
    <row r="78" spans="1:13" s="22" customFormat="1" ht="31.5">
      <c r="A78" s="11">
        <v>2</v>
      </c>
      <c r="B78" s="11" t="s">
        <v>73</v>
      </c>
      <c r="C78" s="12" t="s">
        <v>38</v>
      </c>
      <c r="D78" s="12" t="s">
        <v>82</v>
      </c>
      <c r="E78" s="11" t="s">
        <v>17</v>
      </c>
      <c r="F78" s="13" t="s">
        <v>228</v>
      </c>
      <c r="G78" s="70" t="s">
        <v>50</v>
      </c>
      <c r="H78" s="71">
        <v>308067400</v>
      </c>
      <c r="I78" s="72" t="s">
        <v>18</v>
      </c>
      <c r="J78" s="73">
        <v>25</v>
      </c>
      <c r="K78" s="23">
        <v>39450</v>
      </c>
      <c r="L78" s="14">
        <f>(J78*K78)/1000</f>
        <v>986.25</v>
      </c>
      <c r="M78" s="15" t="s">
        <v>34</v>
      </c>
    </row>
    <row r="79" spans="1:13" s="22" customFormat="1" ht="31.5">
      <c r="A79" s="11">
        <v>3</v>
      </c>
      <c r="B79" s="11" t="s">
        <v>73</v>
      </c>
      <c r="C79" s="12" t="s">
        <v>38</v>
      </c>
      <c r="D79" s="12" t="s">
        <v>82</v>
      </c>
      <c r="E79" s="11" t="s">
        <v>17</v>
      </c>
      <c r="F79" s="13" t="s">
        <v>229</v>
      </c>
      <c r="G79" s="70" t="s">
        <v>51</v>
      </c>
      <c r="H79" s="71">
        <v>204387372</v>
      </c>
      <c r="I79" s="72" t="s">
        <v>18</v>
      </c>
      <c r="J79" s="73">
        <v>25</v>
      </c>
      <c r="K79" s="23">
        <v>38400</v>
      </c>
      <c r="L79" s="14">
        <f>(J79*K79)/1000</f>
        <v>960</v>
      </c>
      <c r="M79" s="15" t="s">
        <v>34</v>
      </c>
    </row>
    <row r="80" spans="1:13" s="33" customFormat="1" ht="15.75">
      <c r="A80" s="29" t="s">
        <v>70</v>
      </c>
      <c r="B80" s="30" t="s">
        <v>70</v>
      </c>
      <c r="C80" s="31" t="s">
        <v>71</v>
      </c>
      <c r="D80" s="34" t="s">
        <v>70</v>
      </c>
      <c r="E80" s="32" t="s">
        <v>70</v>
      </c>
      <c r="F80" s="29" t="s">
        <v>70</v>
      </c>
      <c r="G80" s="31" t="s">
        <v>70</v>
      </c>
      <c r="H80" s="31" t="s">
        <v>70</v>
      </c>
      <c r="I80" s="31" t="s">
        <v>70</v>
      </c>
      <c r="J80" s="31" t="s">
        <v>70</v>
      </c>
      <c r="K80" s="31" t="s">
        <v>70</v>
      </c>
      <c r="L80" s="32">
        <f>SUM(L77:L79)</f>
        <v>2928.5</v>
      </c>
      <c r="M80" s="31"/>
    </row>
    <row r="81" spans="1:13" s="22" customFormat="1" ht="47.25">
      <c r="A81" s="11">
        <v>1</v>
      </c>
      <c r="B81" s="11" t="s">
        <v>73</v>
      </c>
      <c r="C81" s="15" t="s">
        <v>26</v>
      </c>
      <c r="D81" s="11" t="s">
        <v>60</v>
      </c>
      <c r="E81" s="76" t="s">
        <v>17</v>
      </c>
      <c r="F81" s="11" t="s">
        <v>239</v>
      </c>
      <c r="G81" s="11" t="s">
        <v>240</v>
      </c>
      <c r="H81" s="11" t="s">
        <v>241</v>
      </c>
      <c r="I81" s="11" t="s">
        <v>18</v>
      </c>
      <c r="J81" s="26">
        <v>200</v>
      </c>
      <c r="K81" s="14">
        <v>38900</v>
      </c>
      <c r="L81" s="14">
        <f>+J81*K81/1000</f>
        <v>7780</v>
      </c>
      <c r="M81" s="15" t="s">
        <v>33</v>
      </c>
    </row>
    <row r="82" spans="1:13" s="33" customFormat="1" ht="15.75">
      <c r="A82" s="29" t="s">
        <v>70</v>
      </c>
      <c r="B82" s="30" t="s">
        <v>70</v>
      </c>
      <c r="C82" s="31" t="s">
        <v>71</v>
      </c>
      <c r="D82" s="34" t="s">
        <v>70</v>
      </c>
      <c r="E82" s="32" t="s">
        <v>70</v>
      </c>
      <c r="F82" s="29" t="s">
        <v>70</v>
      </c>
      <c r="G82" s="31" t="s">
        <v>70</v>
      </c>
      <c r="H82" s="31" t="s">
        <v>70</v>
      </c>
      <c r="I82" s="31" t="s">
        <v>70</v>
      </c>
      <c r="J82" s="31" t="s">
        <v>70</v>
      </c>
      <c r="K82" s="31" t="s">
        <v>70</v>
      </c>
      <c r="L82" s="32">
        <f>SUM(L81:L81)</f>
        <v>7780</v>
      </c>
      <c r="M82" s="31"/>
    </row>
    <row r="83" spans="1:13" s="16" customFormat="1" ht="47.25">
      <c r="A83" s="11">
        <v>1</v>
      </c>
      <c r="B83" s="11" t="s">
        <v>73</v>
      </c>
      <c r="C83" s="12" t="s">
        <v>242</v>
      </c>
      <c r="D83" s="12" t="s">
        <v>60</v>
      </c>
      <c r="E83" s="11" t="s">
        <v>17</v>
      </c>
      <c r="F83" s="77" t="s">
        <v>243</v>
      </c>
      <c r="G83" s="78" t="s">
        <v>30</v>
      </c>
      <c r="H83" s="78">
        <v>305997156</v>
      </c>
      <c r="I83" s="11" t="s">
        <v>18</v>
      </c>
      <c r="J83" s="26">
        <v>100</v>
      </c>
      <c r="K83" s="14">
        <v>39500</v>
      </c>
      <c r="L83" s="14">
        <v>3950</v>
      </c>
      <c r="M83" s="11" t="s">
        <v>55</v>
      </c>
    </row>
    <row r="84" spans="1:13" s="16" customFormat="1" ht="47.25">
      <c r="A84" s="11">
        <v>2</v>
      </c>
      <c r="B84" s="11" t="s">
        <v>73</v>
      </c>
      <c r="C84" s="12" t="s">
        <v>244</v>
      </c>
      <c r="D84" s="12" t="s">
        <v>60</v>
      </c>
      <c r="E84" s="11" t="s">
        <v>17</v>
      </c>
      <c r="F84" s="13" t="s">
        <v>245</v>
      </c>
      <c r="G84" s="79" t="s">
        <v>246</v>
      </c>
      <c r="H84" s="79">
        <v>305632372</v>
      </c>
      <c r="I84" s="11" t="s">
        <v>20</v>
      </c>
      <c r="J84" s="26">
        <v>1</v>
      </c>
      <c r="K84" s="14">
        <v>535000</v>
      </c>
      <c r="L84" s="14">
        <v>535</v>
      </c>
      <c r="M84" s="11" t="s">
        <v>55</v>
      </c>
    </row>
    <row r="85" spans="1:13" s="16" customFormat="1" ht="47.25">
      <c r="A85" s="11">
        <v>3</v>
      </c>
      <c r="B85" s="11" t="s">
        <v>73</v>
      </c>
      <c r="C85" s="12" t="s">
        <v>244</v>
      </c>
      <c r="D85" s="12" t="s">
        <v>60</v>
      </c>
      <c r="E85" s="11" t="s">
        <v>17</v>
      </c>
      <c r="F85" s="13" t="s">
        <v>247</v>
      </c>
      <c r="G85" s="79" t="s">
        <v>246</v>
      </c>
      <c r="H85" s="79">
        <v>305632372</v>
      </c>
      <c r="I85" s="11" t="s">
        <v>20</v>
      </c>
      <c r="J85" s="26">
        <v>1</v>
      </c>
      <c r="K85" s="14">
        <v>538000</v>
      </c>
      <c r="L85" s="14">
        <v>538</v>
      </c>
      <c r="M85" s="11" t="s">
        <v>55</v>
      </c>
    </row>
    <row r="86" spans="1:13" s="16" customFormat="1" ht="47.25">
      <c r="A86" s="11">
        <v>4</v>
      </c>
      <c r="B86" s="11" t="s">
        <v>73</v>
      </c>
      <c r="C86" s="12" t="s">
        <v>248</v>
      </c>
      <c r="D86" s="12" t="s">
        <v>60</v>
      </c>
      <c r="E86" s="11" t="s">
        <v>17</v>
      </c>
      <c r="F86" s="13" t="s">
        <v>249</v>
      </c>
      <c r="G86" s="79" t="s">
        <v>250</v>
      </c>
      <c r="H86" s="79">
        <v>309576470</v>
      </c>
      <c r="I86" s="11" t="s">
        <v>20</v>
      </c>
      <c r="J86" s="26">
        <v>20</v>
      </c>
      <c r="K86" s="14">
        <v>15000</v>
      </c>
      <c r="L86" s="14">
        <v>300</v>
      </c>
      <c r="M86" s="11" t="s">
        <v>55</v>
      </c>
    </row>
    <row r="87" spans="1:13" s="16" customFormat="1" ht="47.25">
      <c r="A87" s="11">
        <v>5</v>
      </c>
      <c r="B87" s="11" t="s">
        <v>73</v>
      </c>
      <c r="C87" s="12" t="s">
        <v>251</v>
      </c>
      <c r="D87" s="12" t="s">
        <v>60</v>
      </c>
      <c r="E87" s="11" t="s">
        <v>17</v>
      </c>
      <c r="F87" s="13" t="s">
        <v>252</v>
      </c>
      <c r="G87" s="79" t="s">
        <v>250</v>
      </c>
      <c r="H87" s="79">
        <v>309576470</v>
      </c>
      <c r="I87" s="11" t="s">
        <v>20</v>
      </c>
      <c r="J87" s="26">
        <v>10</v>
      </c>
      <c r="K87" s="14">
        <v>16000</v>
      </c>
      <c r="L87" s="14">
        <v>160</v>
      </c>
      <c r="M87" s="11" t="s">
        <v>55</v>
      </c>
    </row>
    <row r="88" spans="1:13" s="16" customFormat="1" ht="47.25">
      <c r="A88" s="11">
        <v>6</v>
      </c>
      <c r="B88" s="11" t="s">
        <v>73</v>
      </c>
      <c r="C88" s="12" t="s">
        <v>253</v>
      </c>
      <c r="D88" s="12" t="s">
        <v>60</v>
      </c>
      <c r="E88" s="11" t="s">
        <v>17</v>
      </c>
      <c r="F88" s="13" t="s">
        <v>254</v>
      </c>
      <c r="G88" s="79" t="s">
        <v>250</v>
      </c>
      <c r="H88" s="79">
        <v>309576470</v>
      </c>
      <c r="I88" s="11" t="s">
        <v>76</v>
      </c>
      <c r="J88" s="26">
        <v>2</v>
      </c>
      <c r="K88" s="14">
        <v>30000</v>
      </c>
      <c r="L88" s="14">
        <v>60</v>
      </c>
      <c r="M88" s="11" t="s">
        <v>55</v>
      </c>
    </row>
    <row r="89" spans="1:13" s="16" customFormat="1" ht="47.25">
      <c r="A89" s="11">
        <v>7</v>
      </c>
      <c r="B89" s="11" t="s">
        <v>73</v>
      </c>
      <c r="C89" s="12" t="s">
        <v>255</v>
      </c>
      <c r="D89" s="12" t="s">
        <v>60</v>
      </c>
      <c r="E89" s="11" t="s">
        <v>17</v>
      </c>
      <c r="F89" s="13" t="s">
        <v>256</v>
      </c>
      <c r="G89" s="79" t="s">
        <v>250</v>
      </c>
      <c r="H89" s="79">
        <v>309576470</v>
      </c>
      <c r="I89" s="11" t="s">
        <v>20</v>
      </c>
      <c r="J89" s="26">
        <v>5</v>
      </c>
      <c r="K89" s="14">
        <v>5000</v>
      </c>
      <c r="L89" s="14">
        <v>25</v>
      </c>
      <c r="M89" s="11" t="s">
        <v>55</v>
      </c>
    </row>
    <row r="90" spans="1:13" s="16" customFormat="1" ht="47.25">
      <c r="A90" s="11">
        <v>8</v>
      </c>
      <c r="B90" s="11" t="s">
        <v>73</v>
      </c>
      <c r="C90" s="12" t="s">
        <v>248</v>
      </c>
      <c r="D90" s="12" t="s">
        <v>60</v>
      </c>
      <c r="E90" s="11" t="s">
        <v>17</v>
      </c>
      <c r="F90" s="13" t="s">
        <v>257</v>
      </c>
      <c r="G90" s="79" t="s">
        <v>250</v>
      </c>
      <c r="H90" s="79">
        <v>309576471</v>
      </c>
      <c r="I90" s="11" t="s">
        <v>20</v>
      </c>
      <c r="J90" s="26">
        <v>10</v>
      </c>
      <c r="K90" s="14">
        <v>15000</v>
      </c>
      <c r="L90" s="14">
        <v>150</v>
      </c>
      <c r="M90" s="11" t="s">
        <v>55</v>
      </c>
    </row>
    <row r="91" spans="1:13" s="16" customFormat="1" ht="47.25">
      <c r="A91" s="11">
        <v>9</v>
      </c>
      <c r="B91" s="11" t="s">
        <v>73</v>
      </c>
      <c r="C91" s="12" t="s">
        <v>253</v>
      </c>
      <c r="D91" s="12" t="s">
        <v>60</v>
      </c>
      <c r="E91" s="11" t="s">
        <v>17</v>
      </c>
      <c r="F91" s="13" t="s">
        <v>258</v>
      </c>
      <c r="G91" s="78" t="s">
        <v>259</v>
      </c>
      <c r="H91" s="78">
        <v>308854141</v>
      </c>
      <c r="I91" s="11" t="s">
        <v>76</v>
      </c>
      <c r="J91" s="26">
        <v>1</v>
      </c>
      <c r="K91" s="14">
        <v>29900</v>
      </c>
      <c r="L91" s="14">
        <v>29.9</v>
      </c>
      <c r="M91" s="11" t="s">
        <v>55</v>
      </c>
    </row>
    <row r="92" spans="1:13" s="16" customFormat="1" ht="47.25">
      <c r="A92" s="11">
        <v>10</v>
      </c>
      <c r="B92" s="11" t="s">
        <v>73</v>
      </c>
      <c r="C92" s="12" t="s">
        <v>260</v>
      </c>
      <c r="D92" s="12" t="s">
        <v>60</v>
      </c>
      <c r="E92" s="11" t="s">
        <v>17</v>
      </c>
      <c r="F92" s="13" t="s">
        <v>261</v>
      </c>
      <c r="G92" s="79" t="s">
        <v>250</v>
      </c>
      <c r="H92" s="79">
        <v>309576471</v>
      </c>
      <c r="I92" s="11" t="s">
        <v>25</v>
      </c>
      <c r="J92" s="26">
        <v>20</v>
      </c>
      <c r="K92" s="14">
        <v>10000</v>
      </c>
      <c r="L92" s="14">
        <v>200</v>
      </c>
      <c r="M92" s="11" t="s">
        <v>55</v>
      </c>
    </row>
    <row r="93" spans="1:13" s="16" customFormat="1" ht="47.25">
      <c r="A93" s="11">
        <v>11</v>
      </c>
      <c r="B93" s="11" t="s">
        <v>73</v>
      </c>
      <c r="C93" s="12" t="s">
        <v>262</v>
      </c>
      <c r="D93" s="12" t="s">
        <v>60</v>
      </c>
      <c r="E93" s="11" t="s">
        <v>17</v>
      </c>
      <c r="F93" s="13" t="s">
        <v>263</v>
      </c>
      <c r="G93" s="79" t="s">
        <v>250</v>
      </c>
      <c r="H93" s="79">
        <v>309576472</v>
      </c>
      <c r="I93" s="11" t="s">
        <v>54</v>
      </c>
      <c r="J93" s="26">
        <v>300</v>
      </c>
      <c r="K93" s="14">
        <v>7990</v>
      </c>
      <c r="L93" s="14">
        <v>2397</v>
      </c>
      <c r="M93" s="11" t="s">
        <v>55</v>
      </c>
    </row>
    <row r="94" spans="1:13" s="16" customFormat="1" ht="47.25">
      <c r="A94" s="11">
        <v>12</v>
      </c>
      <c r="B94" s="11" t="s">
        <v>73</v>
      </c>
      <c r="C94" s="12" t="s">
        <v>264</v>
      </c>
      <c r="D94" s="12" t="s">
        <v>60</v>
      </c>
      <c r="E94" s="11" t="s">
        <v>17</v>
      </c>
      <c r="F94" s="13" t="s">
        <v>265</v>
      </c>
      <c r="G94" s="79" t="s">
        <v>250</v>
      </c>
      <c r="H94" s="79">
        <v>309576473</v>
      </c>
      <c r="I94" s="11" t="s">
        <v>20</v>
      </c>
      <c r="J94" s="26">
        <v>30</v>
      </c>
      <c r="K94" s="14">
        <v>75000</v>
      </c>
      <c r="L94" s="14">
        <v>2250</v>
      </c>
      <c r="M94" s="11" t="s">
        <v>55</v>
      </c>
    </row>
    <row r="95" spans="1:13" s="16" customFormat="1" ht="47.25">
      <c r="A95" s="11">
        <v>13</v>
      </c>
      <c r="B95" s="11" t="s">
        <v>73</v>
      </c>
      <c r="C95" s="12" t="s">
        <v>242</v>
      </c>
      <c r="D95" s="12" t="s">
        <v>60</v>
      </c>
      <c r="E95" s="11" t="s">
        <v>17</v>
      </c>
      <c r="F95" s="13" t="s">
        <v>265</v>
      </c>
      <c r="G95" s="79" t="s">
        <v>266</v>
      </c>
      <c r="H95" s="79">
        <v>310169701</v>
      </c>
      <c r="I95" s="11" t="s">
        <v>18</v>
      </c>
      <c r="J95" s="26">
        <v>100</v>
      </c>
      <c r="K95" s="14">
        <v>48500</v>
      </c>
      <c r="L95" s="14">
        <v>4850</v>
      </c>
      <c r="M95" s="11" t="s">
        <v>55</v>
      </c>
    </row>
    <row r="96" spans="1:13" s="16" customFormat="1" ht="47.25">
      <c r="A96" s="11">
        <v>14</v>
      </c>
      <c r="B96" s="11" t="s">
        <v>73</v>
      </c>
      <c r="C96" s="12" t="s">
        <v>267</v>
      </c>
      <c r="D96" s="12" t="s">
        <v>60</v>
      </c>
      <c r="E96" s="11" t="s">
        <v>17</v>
      </c>
      <c r="F96" s="13" t="s">
        <v>268</v>
      </c>
      <c r="G96" s="79" t="s">
        <v>269</v>
      </c>
      <c r="H96" s="79">
        <v>308246834</v>
      </c>
      <c r="I96" s="11" t="s">
        <v>20</v>
      </c>
      <c r="J96" s="26">
        <v>15</v>
      </c>
      <c r="K96" s="14">
        <v>14000</v>
      </c>
      <c r="L96" s="14">
        <v>210</v>
      </c>
      <c r="M96" s="11" t="s">
        <v>55</v>
      </c>
    </row>
    <row r="97" spans="1:13" s="16" customFormat="1" ht="47.25">
      <c r="A97" s="80">
        <v>15</v>
      </c>
      <c r="B97" s="11" t="s">
        <v>73</v>
      </c>
      <c r="C97" s="12" t="s">
        <v>270</v>
      </c>
      <c r="D97" s="12" t="s">
        <v>60</v>
      </c>
      <c r="E97" s="11" t="s">
        <v>17</v>
      </c>
      <c r="F97" s="13" t="s">
        <v>271</v>
      </c>
      <c r="G97" s="79" t="s">
        <v>272</v>
      </c>
      <c r="H97" s="79">
        <v>304962034</v>
      </c>
      <c r="I97" s="11" t="s">
        <v>20</v>
      </c>
      <c r="J97" s="26">
        <v>150</v>
      </c>
      <c r="K97" s="14">
        <v>45000</v>
      </c>
      <c r="L97" s="14">
        <v>6750</v>
      </c>
      <c r="M97" s="11" t="s">
        <v>55</v>
      </c>
    </row>
    <row r="98" spans="1:13" s="33" customFormat="1" ht="15.75">
      <c r="A98" s="29" t="s">
        <v>70</v>
      </c>
      <c r="B98" s="30" t="s">
        <v>70</v>
      </c>
      <c r="C98" s="31" t="s">
        <v>71</v>
      </c>
      <c r="D98" s="34" t="s">
        <v>70</v>
      </c>
      <c r="E98" s="32" t="s">
        <v>70</v>
      </c>
      <c r="F98" s="29" t="s">
        <v>70</v>
      </c>
      <c r="G98" s="31" t="s">
        <v>70</v>
      </c>
      <c r="H98" s="31" t="s">
        <v>70</v>
      </c>
      <c r="I98" s="31" t="s">
        <v>70</v>
      </c>
      <c r="J98" s="31" t="s">
        <v>70</v>
      </c>
      <c r="K98" s="31" t="s">
        <v>70</v>
      </c>
      <c r="L98" s="32">
        <f>SUM(L83:L97)</f>
        <v>22404.9</v>
      </c>
      <c r="M98" s="31"/>
    </row>
    <row r="99" spans="1:13" s="22" customFormat="1" ht="15.75">
      <c r="A99" s="11">
        <v>1</v>
      </c>
      <c r="B99" s="11" t="s">
        <v>73</v>
      </c>
      <c r="C99" s="12"/>
      <c r="D99" s="12"/>
      <c r="E99" s="11"/>
      <c r="F99" s="18"/>
      <c r="G99" s="27"/>
      <c r="H99" s="28"/>
      <c r="I99" s="21"/>
      <c r="J99" s="26"/>
      <c r="K99" s="23"/>
      <c r="L99" s="14">
        <f t="shared" ref="L99" si="5">+K99*J99/1000</f>
        <v>0</v>
      </c>
      <c r="M99" s="15" t="s">
        <v>35</v>
      </c>
    </row>
    <row r="100" spans="1:13" s="33" customFormat="1" ht="15.75">
      <c r="A100" s="29" t="s">
        <v>70</v>
      </c>
      <c r="B100" s="30" t="s">
        <v>70</v>
      </c>
      <c r="C100" s="31" t="s">
        <v>71</v>
      </c>
      <c r="D100" s="34" t="s">
        <v>70</v>
      </c>
      <c r="E100" s="32" t="s">
        <v>70</v>
      </c>
      <c r="F100" s="29" t="s">
        <v>70</v>
      </c>
      <c r="G100" s="31" t="s">
        <v>70</v>
      </c>
      <c r="H100" s="31" t="s">
        <v>70</v>
      </c>
      <c r="I100" s="31" t="s">
        <v>70</v>
      </c>
      <c r="J100" s="31" t="s">
        <v>70</v>
      </c>
      <c r="K100" s="31" t="s">
        <v>70</v>
      </c>
      <c r="L100" s="32">
        <f>SUM(L99:L99)</f>
        <v>0</v>
      </c>
      <c r="M100" s="31"/>
    </row>
    <row r="101" spans="1:13" s="86" customFormat="1" ht="72">
      <c r="A101" s="81">
        <v>1</v>
      </c>
      <c r="B101" s="11" t="s">
        <v>73</v>
      </c>
      <c r="C101" s="82" t="s">
        <v>43</v>
      </c>
      <c r="D101" s="81" t="s">
        <v>60</v>
      </c>
      <c r="E101" s="83" t="s">
        <v>17</v>
      </c>
      <c r="F101" s="84" t="s">
        <v>273</v>
      </c>
      <c r="G101" s="82" t="s">
        <v>274</v>
      </c>
      <c r="H101" s="82">
        <v>305437796</v>
      </c>
      <c r="I101" s="81" t="s">
        <v>20</v>
      </c>
      <c r="J101" s="85">
        <v>10</v>
      </c>
      <c r="K101" s="85">
        <v>10700</v>
      </c>
      <c r="L101" s="14">
        <v>6750</v>
      </c>
      <c r="M101" s="81" t="s">
        <v>57</v>
      </c>
    </row>
    <row r="102" spans="1:13" s="86" customFormat="1" ht="72">
      <c r="A102" s="81">
        <v>2</v>
      </c>
      <c r="B102" s="11" t="s">
        <v>73</v>
      </c>
      <c r="C102" s="82" t="s">
        <v>275</v>
      </c>
      <c r="D102" s="81" t="s">
        <v>60</v>
      </c>
      <c r="E102" s="83" t="s">
        <v>17</v>
      </c>
      <c r="F102" s="84" t="s">
        <v>276</v>
      </c>
      <c r="G102" s="82" t="s">
        <v>274</v>
      </c>
      <c r="H102" s="82">
        <v>305437796</v>
      </c>
      <c r="I102" s="81" t="s">
        <v>20</v>
      </c>
      <c r="J102" s="85">
        <v>12</v>
      </c>
      <c r="K102" s="85">
        <v>6200</v>
      </c>
      <c r="L102" s="14">
        <v>6750</v>
      </c>
      <c r="M102" s="81" t="s">
        <v>57</v>
      </c>
    </row>
    <row r="103" spans="1:13" s="86" customFormat="1" ht="72">
      <c r="A103" s="81">
        <v>3</v>
      </c>
      <c r="B103" s="11" t="s">
        <v>73</v>
      </c>
      <c r="C103" s="81" t="s">
        <v>85</v>
      </c>
      <c r="D103" s="81" t="s">
        <v>60</v>
      </c>
      <c r="E103" s="83" t="s">
        <v>17</v>
      </c>
      <c r="F103" s="84" t="s">
        <v>277</v>
      </c>
      <c r="G103" s="81" t="s">
        <v>278</v>
      </c>
      <c r="H103" s="81" t="s">
        <v>279</v>
      </c>
      <c r="I103" s="81" t="s">
        <v>20</v>
      </c>
      <c r="J103" s="85">
        <v>1</v>
      </c>
      <c r="K103" s="85">
        <v>8599999</v>
      </c>
      <c r="L103" s="14">
        <v>6750</v>
      </c>
      <c r="M103" s="81" t="s">
        <v>57</v>
      </c>
    </row>
    <row r="104" spans="1:13" s="86" customFormat="1" ht="63">
      <c r="A104" s="81">
        <v>4</v>
      </c>
      <c r="B104" s="11" t="s">
        <v>73</v>
      </c>
      <c r="C104" s="88" t="s">
        <v>280</v>
      </c>
      <c r="D104" s="87" t="s">
        <v>60</v>
      </c>
      <c r="E104" s="76" t="s">
        <v>17</v>
      </c>
      <c r="F104" s="89" t="s">
        <v>281</v>
      </c>
      <c r="G104" s="87" t="s">
        <v>282</v>
      </c>
      <c r="H104" s="87">
        <v>40107781880079</v>
      </c>
      <c r="I104" s="87" t="s">
        <v>20</v>
      </c>
      <c r="J104" s="90">
        <v>2</v>
      </c>
      <c r="K104" s="90">
        <v>595000</v>
      </c>
      <c r="L104" s="14">
        <v>6750</v>
      </c>
      <c r="M104" s="87" t="s">
        <v>57</v>
      </c>
    </row>
    <row r="105" spans="1:13" s="86" customFormat="1" ht="63">
      <c r="A105" s="81">
        <v>5</v>
      </c>
      <c r="B105" s="11" t="s">
        <v>73</v>
      </c>
      <c r="C105" s="87" t="s">
        <v>283</v>
      </c>
      <c r="D105" s="87" t="s">
        <v>60</v>
      </c>
      <c r="E105" s="76" t="s">
        <v>17</v>
      </c>
      <c r="F105" s="89" t="s">
        <v>284</v>
      </c>
      <c r="G105" s="87" t="s">
        <v>282</v>
      </c>
      <c r="H105" s="91" t="s">
        <v>285</v>
      </c>
      <c r="I105" s="87" t="s">
        <v>20</v>
      </c>
      <c r="J105" s="90">
        <v>5</v>
      </c>
      <c r="K105" s="90">
        <v>15000</v>
      </c>
      <c r="L105" s="14">
        <v>6750</v>
      </c>
      <c r="M105" s="87" t="s">
        <v>57</v>
      </c>
    </row>
    <row r="106" spans="1:13" s="86" customFormat="1" ht="63">
      <c r="A106" s="81">
        <v>6</v>
      </c>
      <c r="B106" s="11" t="s">
        <v>73</v>
      </c>
      <c r="C106" s="87" t="s">
        <v>198</v>
      </c>
      <c r="D106" s="87" t="s">
        <v>60</v>
      </c>
      <c r="E106" s="76" t="s">
        <v>17</v>
      </c>
      <c r="F106" s="89" t="s">
        <v>286</v>
      </c>
      <c r="G106" s="87" t="s">
        <v>282</v>
      </c>
      <c r="H106" s="91" t="s">
        <v>285</v>
      </c>
      <c r="I106" s="87" t="s">
        <v>20</v>
      </c>
      <c r="J106" s="90">
        <v>10</v>
      </c>
      <c r="K106" s="90">
        <v>23222</v>
      </c>
      <c r="L106" s="14">
        <v>6750</v>
      </c>
      <c r="M106" s="87" t="s">
        <v>57</v>
      </c>
    </row>
    <row r="107" spans="1:13" s="86" customFormat="1" ht="63">
      <c r="A107" s="81">
        <v>7</v>
      </c>
      <c r="B107" s="11" t="s">
        <v>73</v>
      </c>
      <c r="C107" s="87" t="s">
        <v>198</v>
      </c>
      <c r="D107" s="87" t="s">
        <v>60</v>
      </c>
      <c r="E107" s="76" t="s">
        <v>17</v>
      </c>
      <c r="F107" s="89" t="s">
        <v>287</v>
      </c>
      <c r="G107" s="87" t="s">
        <v>282</v>
      </c>
      <c r="H107" s="91" t="s">
        <v>285</v>
      </c>
      <c r="I107" s="87" t="s">
        <v>20</v>
      </c>
      <c r="J107" s="90">
        <v>10</v>
      </c>
      <c r="K107" s="90">
        <v>23000</v>
      </c>
      <c r="L107" s="14">
        <v>6750</v>
      </c>
      <c r="M107" s="87" t="s">
        <v>57</v>
      </c>
    </row>
    <row r="108" spans="1:13" s="86" customFormat="1" ht="63">
      <c r="A108" s="81">
        <v>8</v>
      </c>
      <c r="B108" s="11" t="s">
        <v>73</v>
      </c>
      <c r="C108" s="87" t="s">
        <v>56</v>
      </c>
      <c r="D108" s="87" t="s">
        <v>60</v>
      </c>
      <c r="E108" s="76" t="s">
        <v>17</v>
      </c>
      <c r="F108" s="89" t="s">
        <v>288</v>
      </c>
      <c r="G108" s="87" t="s">
        <v>282</v>
      </c>
      <c r="H108" s="91" t="s">
        <v>285</v>
      </c>
      <c r="I108" s="87" t="s">
        <v>20</v>
      </c>
      <c r="J108" s="90">
        <v>3</v>
      </c>
      <c r="K108" s="90">
        <v>18000</v>
      </c>
      <c r="L108" s="14">
        <v>6750</v>
      </c>
      <c r="M108" s="87" t="s">
        <v>57</v>
      </c>
    </row>
    <row r="109" spans="1:13" s="86" customFormat="1" ht="63">
      <c r="A109" s="81">
        <v>9</v>
      </c>
      <c r="B109" s="11" t="s">
        <v>73</v>
      </c>
      <c r="C109" s="87" t="s">
        <v>43</v>
      </c>
      <c r="D109" s="87" t="s">
        <v>60</v>
      </c>
      <c r="E109" s="76" t="s">
        <v>17</v>
      </c>
      <c r="F109" s="89" t="s">
        <v>289</v>
      </c>
      <c r="G109" s="87" t="s">
        <v>274</v>
      </c>
      <c r="H109" s="91" t="s">
        <v>290</v>
      </c>
      <c r="I109" s="87" t="s">
        <v>20</v>
      </c>
      <c r="J109" s="90">
        <v>10</v>
      </c>
      <c r="K109" s="90">
        <v>11000</v>
      </c>
      <c r="L109" s="14">
        <v>6750</v>
      </c>
      <c r="M109" s="87" t="s">
        <v>57</v>
      </c>
    </row>
    <row r="110" spans="1:13" s="86" customFormat="1" ht="63">
      <c r="A110" s="81">
        <v>10</v>
      </c>
      <c r="B110" s="11" t="s">
        <v>73</v>
      </c>
      <c r="C110" s="87" t="s">
        <v>43</v>
      </c>
      <c r="D110" s="87" t="s">
        <v>60</v>
      </c>
      <c r="E110" s="76" t="s">
        <v>17</v>
      </c>
      <c r="F110" s="89" t="s">
        <v>289</v>
      </c>
      <c r="G110" s="87" t="s">
        <v>274</v>
      </c>
      <c r="H110" s="91" t="s">
        <v>290</v>
      </c>
      <c r="I110" s="87" t="s">
        <v>20</v>
      </c>
      <c r="J110" s="90">
        <v>10</v>
      </c>
      <c r="K110" s="90">
        <v>11330</v>
      </c>
      <c r="L110" s="14">
        <v>6750</v>
      </c>
      <c r="M110" s="87" t="s">
        <v>57</v>
      </c>
    </row>
    <row r="111" spans="1:13" s="86" customFormat="1" ht="63">
      <c r="A111" s="81">
        <v>11</v>
      </c>
      <c r="B111" s="11" t="s">
        <v>73</v>
      </c>
      <c r="C111" s="87" t="s">
        <v>291</v>
      </c>
      <c r="D111" s="87" t="s">
        <v>60</v>
      </c>
      <c r="E111" s="76" t="s">
        <v>17</v>
      </c>
      <c r="F111" s="89" t="s">
        <v>292</v>
      </c>
      <c r="G111" s="87" t="s">
        <v>282</v>
      </c>
      <c r="H111" s="91" t="s">
        <v>285</v>
      </c>
      <c r="I111" s="87" t="s">
        <v>20</v>
      </c>
      <c r="J111" s="90">
        <v>10</v>
      </c>
      <c r="K111" s="90">
        <v>58000</v>
      </c>
      <c r="L111" s="14">
        <v>6750</v>
      </c>
      <c r="M111" s="87" t="s">
        <v>57</v>
      </c>
    </row>
    <row r="112" spans="1:13" s="86" customFormat="1" ht="63">
      <c r="A112" s="81">
        <v>12</v>
      </c>
      <c r="B112" s="11" t="s">
        <v>73</v>
      </c>
      <c r="C112" s="87" t="s">
        <v>293</v>
      </c>
      <c r="D112" s="87" t="s">
        <v>60</v>
      </c>
      <c r="E112" s="76" t="s">
        <v>17</v>
      </c>
      <c r="F112" s="89" t="s">
        <v>294</v>
      </c>
      <c r="G112" s="87" t="s">
        <v>295</v>
      </c>
      <c r="H112" s="91" t="s">
        <v>296</v>
      </c>
      <c r="I112" s="87" t="s">
        <v>20</v>
      </c>
      <c r="J112" s="90">
        <v>5</v>
      </c>
      <c r="K112" s="90">
        <v>60000</v>
      </c>
      <c r="L112" s="14">
        <v>6750</v>
      </c>
      <c r="M112" s="87" t="s">
        <v>57</v>
      </c>
    </row>
    <row r="113" spans="1:13" s="86" customFormat="1" ht="63">
      <c r="A113" s="81">
        <v>13</v>
      </c>
      <c r="B113" s="11" t="s">
        <v>73</v>
      </c>
      <c r="C113" s="87" t="s">
        <v>37</v>
      </c>
      <c r="D113" s="87" t="s">
        <v>60</v>
      </c>
      <c r="E113" s="76" t="s">
        <v>17</v>
      </c>
      <c r="F113" s="89" t="s">
        <v>297</v>
      </c>
      <c r="G113" s="87" t="s">
        <v>282</v>
      </c>
      <c r="H113" s="91" t="s">
        <v>285</v>
      </c>
      <c r="I113" s="87" t="s">
        <v>20</v>
      </c>
      <c r="J113" s="90">
        <v>4</v>
      </c>
      <c r="K113" s="90">
        <v>60000</v>
      </c>
      <c r="L113" s="14">
        <v>6750</v>
      </c>
      <c r="M113" s="87" t="s">
        <v>57</v>
      </c>
    </row>
    <row r="114" spans="1:13" s="86" customFormat="1" ht="63">
      <c r="A114" s="81">
        <v>14</v>
      </c>
      <c r="B114" s="11" t="s">
        <v>73</v>
      </c>
      <c r="C114" s="87" t="s">
        <v>298</v>
      </c>
      <c r="D114" s="87" t="s">
        <v>60</v>
      </c>
      <c r="E114" s="76" t="s">
        <v>17</v>
      </c>
      <c r="F114" s="89" t="s">
        <v>299</v>
      </c>
      <c r="G114" s="87" t="s">
        <v>282</v>
      </c>
      <c r="H114" s="91" t="s">
        <v>285</v>
      </c>
      <c r="I114" s="87" t="s">
        <v>20</v>
      </c>
      <c r="J114" s="90">
        <v>10</v>
      </c>
      <c r="K114" s="90">
        <v>14900</v>
      </c>
      <c r="L114" s="14">
        <v>6750</v>
      </c>
      <c r="M114" s="87" t="s">
        <v>57</v>
      </c>
    </row>
    <row r="115" spans="1:13" s="86" customFormat="1" ht="63">
      <c r="A115" s="81">
        <v>15</v>
      </c>
      <c r="B115" s="11" t="s">
        <v>73</v>
      </c>
      <c r="C115" s="87" t="s">
        <v>300</v>
      </c>
      <c r="D115" s="87" t="s">
        <v>60</v>
      </c>
      <c r="E115" s="76" t="s">
        <v>17</v>
      </c>
      <c r="F115" s="89" t="s">
        <v>301</v>
      </c>
      <c r="G115" s="87" t="s">
        <v>282</v>
      </c>
      <c r="H115" s="91" t="s">
        <v>285</v>
      </c>
      <c r="I115" s="87" t="s">
        <v>20</v>
      </c>
      <c r="J115" s="90">
        <v>1</v>
      </c>
      <c r="K115" s="90">
        <v>100000</v>
      </c>
      <c r="L115" s="14">
        <v>6750</v>
      </c>
      <c r="M115" s="87" t="s">
        <v>57</v>
      </c>
    </row>
    <row r="116" spans="1:13" s="86" customFormat="1" ht="63">
      <c r="A116" s="81">
        <v>16</v>
      </c>
      <c r="B116" s="11" t="s">
        <v>73</v>
      </c>
      <c r="C116" s="87" t="s">
        <v>49</v>
      </c>
      <c r="D116" s="87" t="s">
        <v>60</v>
      </c>
      <c r="E116" s="76" t="s">
        <v>17</v>
      </c>
      <c r="F116" s="89" t="s">
        <v>302</v>
      </c>
      <c r="G116" s="87" t="s">
        <v>303</v>
      </c>
      <c r="H116" s="91" t="s">
        <v>304</v>
      </c>
      <c r="I116" s="87" t="s">
        <v>20</v>
      </c>
      <c r="J116" s="90">
        <v>1</v>
      </c>
      <c r="K116" s="90">
        <v>742000</v>
      </c>
      <c r="L116" s="14">
        <v>6750</v>
      </c>
      <c r="M116" s="87" t="s">
        <v>57</v>
      </c>
    </row>
    <row r="117" spans="1:13" s="86" customFormat="1" ht="63">
      <c r="A117" s="81">
        <v>17</v>
      </c>
      <c r="B117" s="11" t="s">
        <v>73</v>
      </c>
      <c r="C117" s="87" t="s">
        <v>305</v>
      </c>
      <c r="D117" s="87" t="s">
        <v>60</v>
      </c>
      <c r="E117" s="76" t="s">
        <v>17</v>
      </c>
      <c r="F117" s="89" t="s">
        <v>306</v>
      </c>
      <c r="G117" s="87" t="s">
        <v>307</v>
      </c>
      <c r="H117" s="91" t="s">
        <v>308</v>
      </c>
      <c r="I117" s="87" t="s">
        <v>20</v>
      </c>
      <c r="J117" s="90">
        <v>1</v>
      </c>
      <c r="K117" s="90">
        <v>444000</v>
      </c>
      <c r="L117" s="14">
        <v>6750</v>
      </c>
      <c r="M117" s="87" t="s">
        <v>57</v>
      </c>
    </row>
    <row r="118" spans="1:13" s="86" customFormat="1" ht="63">
      <c r="A118" s="81">
        <v>18</v>
      </c>
      <c r="B118" s="11" t="s">
        <v>73</v>
      </c>
      <c r="C118" s="87" t="s">
        <v>309</v>
      </c>
      <c r="D118" s="87" t="s">
        <v>60</v>
      </c>
      <c r="E118" s="76" t="s">
        <v>17</v>
      </c>
      <c r="F118" s="91" t="s">
        <v>310</v>
      </c>
      <c r="G118" s="87" t="s">
        <v>307</v>
      </c>
      <c r="H118" s="91" t="s">
        <v>308</v>
      </c>
      <c r="I118" s="87" t="s">
        <v>20</v>
      </c>
      <c r="J118" s="90">
        <v>1</v>
      </c>
      <c r="K118" s="90">
        <v>345678</v>
      </c>
      <c r="L118" s="14">
        <v>6750</v>
      </c>
      <c r="M118" s="87" t="s">
        <v>57</v>
      </c>
    </row>
    <row r="119" spans="1:13" s="93" customFormat="1" ht="63">
      <c r="A119" s="81">
        <v>19</v>
      </c>
      <c r="B119" s="11" t="s">
        <v>73</v>
      </c>
      <c r="C119" s="87" t="s">
        <v>26</v>
      </c>
      <c r="D119" s="87" t="s">
        <v>60</v>
      </c>
      <c r="E119" s="76" t="s">
        <v>17</v>
      </c>
      <c r="F119" s="92" t="s">
        <v>311</v>
      </c>
      <c r="G119" s="87" t="s">
        <v>240</v>
      </c>
      <c r="H119" s="91" t="s">
        <v>241</v>
      </c>
      <c r="I119" s="87" t="s">
        <v>18</v>
      </c>
      <c r="J119" s="26">
        <v>200</v>
      </c>
      <c r="K119" s="90">
        <v>38900</v>
      </c>
      <c r="L119" s="14">
        <v>6750</v>
      </c>
      <c r="M119" s="87" t="s">
        <v>57</v>
      </c>
    </row>
    <row r="120" spans="1:13" s="33" customFormat="1" ht="15.75">
      <c r="A120" s="29" t="s">
        <v>70</v>
      </c>
      <c r="B120" s="30" t="s">
        <v>70</v>
      </c>
      <c r="C120" s="31" t="s">
        <v>71</v>
      </c>
      <c r="D120" s="34" t="s">
        <v>70</v>
      </c>
      <c r="E120" s="32" t="s">
        <v>70</v>
      </c>
      <c r="F120" s="29" t="s">
        <v>70</v>
      </c>
      <c r="G120" s="31" t="s">
        <v>70</v>
      </c>
      <c r="H120" s="31" t="s">
        <v>70</v>
      </c>
      <c r="I120" s="31" t="s">
        <v>70</v>
      </c>
      <c r="J120" s="31" t="s">
        <v>70</v>
      </c>
      <c r="K120" s="31" t="s">
        <v>70</v>
      </c>
      <c r="L120" s="32">
        <f>SUM(L101:L119)</f>
        <v>128250</v>
      </c>
      <c r="M120" s="31"/>
    </row>
    <row r="121" spans="1:13" s="93" customFormat="1" ht="63">
      <c r="A121" s="81">
        <v>1</v>
      </c>
      <c r="B121" s="11" t="s">
        <v>73</v>
      </c>
      <c r="C121" s="87" t="s">
        <v>312</v>
      </c>
      <c r="D121" s="87" t="s">
        <v>60</v>
      </c>
      <c r="E121" s="76" t="s">
        <v>17</v>
      </c>
      <c r="F121" s="92" t="s">
        <v>313</v>
      </c>
      <c r="G121" s="87" t="s">
        <v>314</v>
      </c>
      <c r="H121" s="91" t="s">
        <v>315</v>
      </c>
      <c r="I121" s="87" t="s">
        <v>316</v>
      </c>
      <c r="J121" s="26">
        <v>95</v>
      </c>
      <c r="K121" s="90">
        <v>55000</v>
      </c>
      <c r="L121" s="14">
        <v>5225</v>
      </c>
      <c r="M121" s="87" t="s">
        <v>86</v>
      </c>
    </row>
    <row r="122" spans="1:13" s="93" customFormat="1" ht="63">
      <c r="A122" s="81">
        <v>2</v>
      </c>
      <c r="B122" s="11" t="s">
        <v>73</v>
      </c>
      <c r="C122" s="87" t="s">
        <v>87</v>
      </c>
      <c r="D122" s="87" t="s">
        <v>60</v>
      </c>
      <c r="E122" s="76" t="s">
        <v>17</v>
      </c>
      <c r="F122" s="92" t="s">
        <v>317</v>
      </c>
      <c r="G122" s="87" t="s">
        <v>318</v>
      </c>
      <c r="H122" s="91" t="s">
        <v>319</v>
      </c>
      <c r="I122" s="87" t="s">
        <v>316</v>
      </c>
      <c r="J122" s="26">
        <v>40</v>
      </c>
      <c r="K122" s="90">
        <v>16800</v>
      </c>
      <c r="L122" s="14">
        <v>672</v>
      </c>
      <c r="M122" s="87" t="s">
        <v>86</v>
      </c>
    </row>
    <row r="123" spans="1:13" s="93" customFormat="1" ht="63">
      <c r="A123" s="81">
        <v>3</v>
      </c>
      <c r="B123" s="11" t="s">
        <v>73</v>
      </c>
      <c r="C123" s="87" t="s">
        <v>320</v>
      </c>
      <c r="D123" s="87" t="s">
        <v>60</v>
      </c>
      <c r="E123" s="76" t="s">
        <v>17</v>
      </c>
      <c r="F123" s="92" t="s">
        <v>321</v>
      </c>
      <c r="G123" s="87" t="s">
        <v>322</v>
      </c>
      <c r="H123" s="91" t="s">
        <v>323</v>
      </c>
      <c r="I123" s="87" t="s">
        <v>316</v>
      </c>
      <c r="J123" s="26">
        <v>4</v>
      </c>
      <c r="K123" s="90">
        <v>178980</v>
      </c>
      <c r="L123" s="14">
        <v>715.9</v>
      </c>
      <c r="M123" s="87" t="s">
        <v>86</v>
      </c>
    </row>
    <row r="124" spans="1:13" s="93" customFormat="1" ht="63">
      <c r="A124" s="81">
        <v>4</v>
      </c>
      <c r="B124" s="11" t="s">
        <v>73</v>
      </c>
      <c r="C124" s="87" t="s">
        <v>88</v>
      </c>
      <c r="D124" s="87" t="s">
        <v>60</v>
      </c>
      <c r="E124" s="76" t="s">
        <v>17</v>
      </c>
      <c r="F124" s="92" t="s">
        <v>324</v>
      </c>
      <c r="G124" s="87" t="s">
        <v>24</v>
      </c>
      <c r="H124" s="91" t="s">
        <v>325</v>
      </c>
      <c r="I124" s="87" t="s">
        <v>316</v>
      </c>
      <c r="J124" s="26">
        <v>200</v>
      </c>
      <c r="K124" s="90">
        <v>10000</v>
      </c>
      <c r="L124" s="14">
        <v>2000</v>
      </c>
      <c r="M124" s="87" t="s">
        <v>86</v>
      </c>
    </row>
    <row r="125" spans="1:13" s="93" customFormat="1" ht="63">
      <c r="A125" s="81">
        <v>5</v>
      </c>
      <c r="B125" s="11" t="s">
        <v>73</v>
      </c>
      <c r="C125" s="87" t="s">
        <v>326</v>
      </c>
      <c r="D125" s="87" t="s">
        <v>60</v>
      </c>
      <c r="E125" s="76" t="s">
        <v>17</v>
      </c>
      <c r="F125" s="92" t="s">
        <v>327</v>
      </c>
      <c r="G125" s="87" t="s">
        <v>328</v>
      </c>
      <c r="H125" s="91" t="s">
        <v>329</v>
      </c>
      <c r="I125" s="87" t="s">
        <v>316</v>
      </c>
      <c r="J125" s="26">
        <v>25</v>
      </c>
      <c r="K125" s="90">
        <v>160160</v>
      </c>
      <c r="L125" s="14">
        <v>4004</v>
      </c>
      <c r="M125" s="87" t="s">
        <v>86</v>
      </c>
    </row>
    <row r="126" spans="1:13" s="93" customFormat="1" ht="63">
      <c r="A126" s="81">
        <v>6</v>
      </c>
      <c r="B126" s="11" t="s">
        <v>73</v>
      </c>
      <c r="C126" s="87" t="s">
        <v>330</v>
      </c>
      <c r="D126" s="87" t="s">
        <v>60</v>
      </c>
      <c r="E126" s="76" t="s">
        <v>17</v>
      </c>
      <c r="F126" s="92" t="s">
        <v>331</v>
      </c>
      <c r="G126" s="87" t="s">
        <v>332</v>
      </c>
      <c r="H126" s="91" t="s">
        <v>333</v>
      </c>
      <c r="I126" s="87" t="s">
        <v>316</v>
      </c>
      <c r="J126" s="26">
        <v>1</v>
      </c>
      <c r="K126" s="90">
        <v>78400</v>
      </c>
      <c r="L126" s="14">
        <v>78.400000000000006</v>
      </c>
      <c r="M126" s="87" t="s">
        <v>86</v>
      </c>
    </row>
    <row r="127" spans="1:13" s="93" customFormat="1" ht="63">
      <c r="A127" s="81">
        <v>7</v>
      </c>
      <c r="B127" s="11" t="s">
        <v>73</v>
      </c>
      <c r="C127" s="87" t="s">
        <v>334</v>
      </c>
      <c r="D127" s="87" t="s">
        <v>60</v>
      </c>
      <c r="E127" s="76" t="s">
        <v>17</v>
      </c>
      <c r="F127" s="92" t="s">
        <v>335</v>
      </c>
      <c r="G127" s="87" t="s">
        <v>332</v>
      </c>
      <c r="H127" s="91" t="s">
        <v>333</v>
      </c>
      <c r="I127" s="87" t="s">
        <v>316</v>
      </c>
      <c r="J127" s="26">
        <v>1</v>
      </c>
      <c r="K127" s="90">
        <v>2350000</v>
      </c>
      <c r="L127" s="14">
        <v>2350</v>
      </c>
      <c r="M127" s="87" t="s">
        <v>86</v>
      </c>
    </row>
    <row r="128" spans="1:13" s="93" customFormat="1" ht="63">
      <c r="A128" s="81">
        <v>8</v>
      </c>
      <c r="B128" s="11" t="s">
        <v>73</v>
      </c>
      <c r="C128" s="87" t="s">
        <v>320</v>
      </c>
      <c r="D128" s="87" t="s">
        <v>60</v>
      </c>
      <c r="E128" s="76" t="s">
        <v>17</v>
      </c>
      <c r="F128" s="92" t="s">
        <v>336</v>
      </c>
      <c r="G128" s="87" t="s">
        <v>24</v>
      </c>
      <c r="H128" s="91" t="s">
        <v>325</v>
      </c>
      <c r="I128" s="87" t="s">
        <v>316</v>
      </c>
      <c r="J128" s="26">
        <v>15</v>
      </c>
      <c r="K128" s="90">
        <v>170000</v>
      </c>
      <c r="L128" s="14">
        <v>2550</v>
      </c>
      <c r="M128" s="87" t="s">
        <v>86</v>
      </c>
    </row>
    <row r="129" spans="1:13" s="93" customFormat="1" ht="63">
      <c r="A129" s="81">
        <v>9</v>
      </c>
      <c r="B129" s="11" t="s">
        <v>73</v>
      </c>
      <c r="C129" s="87" t="s">
        <v>19</v>
      </c>
      <c r="D129" s="87" t="s">
        <v>60</v>
      </c>
      <c r="E129" s="76" t="s">
        <v>17</v>
      </c>
      <c r="F129" s="92" t="s">
        <v>337</v>
      </c>
      <c r="G129" s="87" t="s">
        <v>24</v>
      </c>
      <c r="H129" s="91" t="s">
        <v>325</v>
      </c>
      <c r="I129" s="87" t="s">
        <v>316</v>
      </c>
      <c r="J129" s="26">
        <v>1000</v>
      </c>
      <c r="K129" s="90">
        <v>995</v>
      </c>
      <c r="L129" s="14">
        <v>995</v>
      </c>
      <c r="M129" s="87" t="s">
        <v>86</v>
      </c>
    </row>
    <row r="130" spans="1:13" s="93" customFormat="1" ht="63">
      <c r="A130" s="81">
        <v>10</v>
      </c>
      <c r="B130" s="11" t="s">
        <v>73</v>
      </c>
      <c r="C130" s="87" t="s">
        <v>338</v>
      </c>
      <c r="D130" s="87" t="s">
        <v>60</v>
      </c>
      <c r="E130" s="76" t="s">
        <v>17</v>
      </c>
      <c r="F130" s="92" t="s">
        <v>339</v>
      </c>
      <c r="G130" s="87" t="s">
        <v>24</v>
      </c>
      <c r="H130" s="91" t="s">
        <v>325</v>
      </c>
      <c r="I130" s="87" t="s">
        <v>316</v>
      </c>
      <c r="J130" s="26">
        <v>5</v>
      </c>
      <c r="K130" s="90">
        <v>40000</v>
      </c>
      <c r="L130" s="14">
        <v>200</v>
      </c>
      <c r="M130" s="87" t="s">
        <v>86</v>
      </c>
    </row>
    <row r="131" spans="1:13" s="33" customFormat="1" ht="15.75">
      <c r="A131" s="29" t="s">
        <v>70</v>
      </c>
      <c r="B131" s="30" t="s">
        <v>70</v>
      </c>
      <c r="C131" s="31" t="s">
        <v>71</v>
      </c>
      <c r="D131" s="34" t="s">
        <v>70</v>
      </c>
      <c r="E131" s="32" t="s">
        <v>70</v>
      </c>
      <c r="F131" s="29" t="s">
        <v>70</v>
      </c>
      <c r="G131" s="31" t="s">
        <v>70</v>
      </c>
      <c r="H131" s="31" t="s">
        <v>70</v>
      </c>
      <c r="I131" s="31" t="s">
        <v>70</v>
      </c>
      <c r="J131" s="31" t="s">
        <v>70</v>
      </c>
      <c r="K131" s="31" t="s">
        <v>70</v>
      </c>
      <c r="L131" s="32">
        <f>SUM(L121:L130)</f>
        <v>18790.3</v>
      </c>
      <c r="M131" s="31"/>
    </row>
    <row r="132" spans="1:13" s="16" customFormat="1" ht="63">
      <c r="A132" s="11">
        <v>1</v>
      </c>
      <c r="B132" s="11" t="s">
        <v>73</v>
      </c>
      <c r="C132" s="12" t="s">
        <v>13</v>
      </c>
      <c r="D132" s="102" t="s">
        <v>60</v>
      </c>
      <c r="E132" s="11" t="s">
        <v>364</v>
      </c>
      <c r="F132" s="13" t="s">
        <v>365</v>
      </c>
      <c r="G132" s="12" t="s">
        <v>31</v>
      </c>
      <c r="H132" s="11">
        <v>200833833</v>
      </c>
      <c r="I132" s="11" t="s">
        <v>20</v>
      </c>
      <c r="J132" s="26" t="s">
        <v>366</v>
      </c>
      <c r="K132" s="14" t="s">
        <v>367</v>
      </c>
      <c r="L132" s="14">
        <v>5370</v>
      </c>
      <c r="M132" s="11" t="s">
        <v>58</v>
      </c>
    </row>
    <row r="133" spans="1:13" s="16" customFormat="1" ht="63">
      <c r="A133" s="11">
        <v>2</v>
      </c>
      <c r="B133" s="11" t="s">
        <v>73</v>
      </c>
      <c r="C133" s="12" t="s">
        <v>368</v>
      </c>
      <c r="D133" s="102" t="s">
        <v>60</v>
      </c>
      <c r="E133" s="11" t="s">
        <v>17</v>
      </c>
      <c r="F133" s="13" t="s">
        <v>369</v>
      </c>
      <c r="G133" s="12" t="s">
        <v>370</v>
      </c>
      <c r="H133" s="11">
        <v>203526175</v>
      </c>
      <c r="I133" s="11" t="s">
        <v>20</v>
      </c>
      <c r="J133" s="26">
        <v>500</v>
      </c>
      <c r="K133" s="14">
        <v>1900</v>
      </c>
      <c r="L133" s="14">
        <f t="shared" ref="L133:L140" si="6">+J133*K133/1000</f>
        <v>950</v>
      </c>
      <c r="M133" s="11" t="s">
        <v>58</v>
      </c>
    </row>
    <row r="134" spans="1:13" s="16" customFormat="1" ht="63">
      <c r="A134" s="11">
        <v>3</v>
      </c>
      <c r="B134" s="11" t="s">
        <v>73</v>
      </c>
      <c r="C134" s="12" t="s">
        <v>371</v>
      </c>
      <c r="D134" s="102" t="s">
        <v>60</v>
      </c>
      <c r="E134" s="11" t="s">
        <v>17</v>
      </c>
      <c r="F134" s="13" t="s">
        <v>372</v>
      </c>
      <c r="G134" s="12" t="s">
        <v>373</v>
      </c>
      <c r="H134" s="11">
        <v>310892849</v>
      </c>
      <c r="I134" s="11" t="s">
        <v>20</v>
      </c>
      <c r="J134" s="26">
        <v>1000</v>
      </c>
      <c r="K134" s="14">
        <v>390</v>
      </c>
      <c r="L134" s="14">
        <f t="shared" si="6"/>
        <v>390</v>
      </c>
      <c r="M134" s="11" t="s">
        <v>58</v>
      </c>
    </row>
    <row r="135" spans="1:13" s="16" customFormat="1" ht="63">
      <c r="A135" s="11">
        <v>4</v>
      </c>
      <c r="B135" s="11" t="s">
        <v>73</v>
      </c>
      <c r="C135" s="12" t="s">
        <v>374</v>
      </c>
      <c r="D135" s="102" t="s">
        <v>60</v>
      </c>
      <c r="E135" s="11" t="s">
        <v>40</v>
      </c>
      <c r="F135" s="13" t="s">
        <v>375</v>
      </c>
      <c r="G135" s="12" t="s">
        <v>376</v>
      </c>
      <c r="H135" s="12">
        <v>302707715</v>
      </c>
      <c r="I135" s="11" t="s">
        <v>20</v>
      </c>
      <c r="J135" s="26">
        <v>13</v>
      </c>
      <c r="K135" s="14">
        <v>65000</v>
      </c>
      <c r="L135" s="14">
        <f t="shared" si="6"/>
        <v>845</v>
      </c>
      <c r="M135" s="11" t="s">
        <v>58</v>
      </c>
    </row>
    <row r="136" spans="1:13" s="16" customFormat="1" ht="63">
      <c r="A136" s="11">
        <v>5</v>
      </c>
      <c r="B136" s="11" t="s">
        <v>73</v>
      </c>
      <c r="C136" s="12" t="s">
        <v>377</v>
      </c>
      <c r="D136" s="102" t="s">
        <v>60</v>
      </c>
      <c r="E136" s="11" t="s">
        <v>40</v>
      </c>
      <c r="F136" s="13" t="s">
        <v>378</v>
      </c>
      <c r="G136" s="12" t="s">
        <v>376</v>
      </c>
      <c r="H136" s="12">
        <v>302707715</v>
      </c>
      <c r="I136" s="11" t="s">
        <v>20</v>
      </c>
      <c r="J136" s="26">
        <v>77</v>
      </c>
      <c r="K136" s="14">
        <v>100000</v>
      </c>
      <c r="L136" s="14">
        <f t="shared" si="6"/>
        <v>7700</v>
      </c>
      <c r="M136" s="11" t="s">
        <v>58</v>
      </c>
    </row>
    <row r="137" spans="1:13" s="16" customFormat="1" ht="63">
      <c r="A137" s="11">
        <v>6</v>
      </c>
      <c r="B137" s="11" t="s">
        <v>73</v>
      </c>
      <c r="C137" s="12" t="s">
        <v>379</v>
      </c>
      <c r="D137" s="102" t="s">
        <v>60</v>
      </c>
      <c r="E137" s="11" t="s">
        <v>17</v>
      </c>
      <c r="F137" s="13" t="s">
        <v>380</v>
      </c>
      <c r="G137" s="12" t="s">
        <v>381</v>
      </c>
      <c r="H137" s="11">
        <v>308282854</v>
      </c>
      <c r="I137" s="11" t="s">
        <v>20</v>
      </c>
      <c r="J137" s="26">
        <v>100</v>
      </c>
      <c r="K137" s="14">
        <v>37300</v>
      </c>
      <c r="L137" s="14">
        <f t="shared" si="6"/>
        <v>3730</v>
      </c>
      <c r="M137" s="11" t="s">
        <v>58</v>
      </c>
    </row>
    <row r="138" spans="1:13" s="16" customFormat="1" ht="63">
      <c r="A138" s="11">
        <v>7</v>
      </c>
      <c r="B138" s="11" t="s">
        <v>73</v>
      </c>
      <c r="C138" s="12" t="s">
        <v>382</v>
      </c>
      <c r="D138" s="102" t="s">
        <v>60</v>
      </c>
      <c r="E138" s="11" t="s">
        <v>17</v>
      </c>
      <c r="F138" s="13" t="s">
        <v>383</v>
      </c>
      <c r="G138" s="12" t="s">
        <v>384</v>
      </c>
      <c r="H138" s="11">
        <v>204774500</v>
      </c>
      <c r="I138" s="11" t="s">
        <v>20</v>
      </c>
      <c r="J138" s="26">
        <v>5</v>
      </c>
      <c r="K138" s="14">
        <v>54800</v>
      </c>
      <c r="L138" s="14">
        <f t="shared" si="6"/>
        <v>274</v>
      </c>
      <c r="M138" s="11" t="s">
        <v>58</v>
      </c>
    </row>
    <row r="139" spans="1:13" s="16" customFormat="1" ht="63">
      <c r="A139" s="11">
        <v>8</v>
      </c>
      <c r="B139" s="11" t="s">
        <v>73</v>
      </c>
      <c r="C139" s="12" t="s">
        <v>385</v>
      </c>
      <c r="D139" s="102" t="s">
        <v>60</v>
      </c>
      <c r="E139" s="11" t="s">
        <v>17</v>
      </c>
      <c r="F139" s="13" t="s">
        <v>386</v>
      </c>
      <c r="G139" s="12" t="s">
        <v>387</v>
      </c>
      <c r="H139" s="11">
        <v>201295252</v>
      </c>
      <c r="I139" s="11" t="s">
        <v>20</v>
      </c>
      <c r="J139" s="26">
        <v>5</v>
      </c>
      <c r="K139" s="14">
        <v>60000</v>
      </c>
      <c r="L139" s="14">
        <f t="shared" si="6"/>
        <v>300</v>
      </c>
      <c r="M139" s="11" t="s">
        <v>58</v>
      </c>
    </row>
    <row r="140" spans="1:13" s="16" customFormat="1" ht="63">
      <c r="A140" s="11">
        <v>9</v>
      </c>
      <c r="B140" s="11" t="s">
        <v>73</v>
      </c>
      <c r="C140" s="12" t="s">
        <v>388</v>
      </c>
      <c r="D140" s="102" t="s">
        <v>60</v>
      </c>
      <c r="E140" s="11" t="s">
        <v>17</v>
      </c>
      <c r="F140" s="13" t="s">
        <v>389</v>
      </c>
      <c r="G140" s="12" t="s">
        <v>390</v>
      </c>
      <c r="H140" s="11">
        <v>310781170</v>
      </c>
      <c r="I140" s="11" t="s">
        <v>20</v>
      </c>
      <c r="J140" s="26">
        <v>1</v>
      </c>
      <c r="K140" s="14">
        <v>165100</v>
      </c>
      <c r="L140" s="14">
        <f t="shared" si="6"/>
        <v>165.1</v>
      </c>
      <c r="M140" s="11" t="s">
        <v>58</v>
      </c>
    </row>
    <row r="141" spans="1:13" s="33" customFormat="1" ht="15.75">
      <c r="A141" s="29" t="s">
        <v>70</v>
      </c>
      <c r="B141" s="30" t="s">
        <v>70</v>
      </c>
      <c r="C141" s="31" t="s">
        <v>71</v>
      </c>
      <c r="D141" s="34" t="s">
        <v>70</v>
      </c>
      <c r="E141" s="32" t="s">
        <v>70</v>
      </c>
      <c r="F141" s="29" t="s">
        <v>70</v>
      </c>
      <c r="G141" s="31" t="s">
        <v>70</v>
      </c>
      <c r="H141" s="31" t="s">
        <v>70</v>
      </c>
      <c r="I141" s="31" t="s">
        <v>70</v>
      </c>
      <c r="J141" s="31" t="s">
        <v>70</v>
      </c>
      <c r="K141" s="31" t="s">
        <v>70</v>
      </c>
      <c r="L141" s="32">
        <f>SUM(L132:L140)</f>
        <v>19724.099999999999</v>
      </c>
      <c r="M141" s="31"/>
    </row>
    <row r="142" spans="1:13" s="100" customFormat="1" ht="30">
      <c r="A142" s="18">
        <v>1</v>
      </c>
      <c r="B142" s="18" t="s">
        <v>65</v>
      </c>
      <c r="C142" s="94" t="s">
        <v>342</v>
      </c>
      <c r="D142" s="95" t="s">
        <v>63</v>
      </c>
      <c r="E142" s="96" t="s">
        <v>27</v>
      </c>
      <c r="F142" s="97" t="s">
        <v>343</v>
      </c>
      <c r="G142" s="97" t="s">
        <v>344</v>
      </c>
      <c r="H142" s="97" t="s">
        <v>345</v>
      </c>
      <c r="I142" s="18" t="s">
        <v>346</v>
      </c>
      <c r="J142" s="98">
        <v>4</v>
      </c>
      <c r="K142" s="99">
        <v>28000</v>
      </c>
      <c r="L142" s="99">
        <f t="shared" ref="L142:L150" si="7">+ROUND(J142*K142/1000,2)</f>
        <v>112</v>
      </c>
      <c r="M142" s="18" t="s">
        <v>59</v>
      </c>
    </row>
    <row r="143" spans="1:13" s="100" customFormat="1" ht="30">
      <c r="A143" s="18">
        <v>2</v>
      </c>
      <c r="B143" s="18" t="s">
        <v>65</v>
      </c>
      <c r="C143" s="94" t="s">
        <v>21</v>
      </c>
      <c r="D143" s="95" t="s">
        <v>63</v>
      </c>
      <c r="E143" s="96" t="s">
        <v>340</v>
      </c>
      <c r="F143" s="97" t="s">
        <v>347</v>
      </c>
      <c r="G143" s="97" t="s">
        <v>348</v>
      </c>
      <c r="H143" s="97" t="s">
        <v>349</v>
      </c>
      <c r="I143" s="18" t="s">
        <v>18</v>
      </c>
      <c r="J143" s="98">
        <v>10</v>
      </c>
      <c r="K143" s="99">
        <v>49000</v>
      </c>
      <c r="L143" s="99">
        <f t="shared" si="7"/>
        <v>490</v>
      </c>
      <c r="M143" s="18" t="s">
        <v>59</v>
      </c>
    </row>
    <row r="144" spans="1:13" s="100" customFormat="1" ht="30">
      <c r="A144" s="18">
        <v>3</v>
      </c>
      <c r="B144" s="18" t="s">
        <v>65</v>
      </c>
      <c r="C144" s="94" t="s">
        <v>21</v>
      </c>
      <c r="D144" s="95" t="s">
        <v>63</v>
      </c>
      <c r="E144" s="96" t="s">
        <v>340</v>
      </c>
      <c r="F144" s="97" t="s">
        <v>350</v>
      </c>
      <c r="G144" s="97" t="s">
        <v>348</v>
      </c>
      <c r="H144" s="97" t="s">
        <v>349</v>
      </c>
      <c r="I144" s="18" t="s">
        <v>18</v>
      </c>
      <c r="J144" s="98">
        <v>4</v>
      </c>
      <c r="K144" s="99">
        <v>41990</v>
      </c>
      <c r="L144" s="99">
        <f t="shared" si="7"/>
        <v>167.96</v>
      </c>
      <c r="M144" s="18" t="s">
        <v>59</v>
      </c>
    </row>
    <row r="145" spans="1:13" s="100" customFormat="1" ht="45">
      <c r="A145" s="18">
        <v>4</v>
      </c>
      <c r="B145" s="18" t="s">
        <v>65</v>
      </c>
      <c r="C145" s="94" t="s">
        <v>351</v>
      </c>
      <c r="D145" s="95" t="s">
        <v>177</v>
      </c>
      <c r="E145" s="101" t="s">
        <v>27</v>
      </c>
      <c r="F145" s="97" t="s">
        <v>352</v>
      </c>
      <c r="G145" s="97" t="s">
        <v>348</v>
      </c>
      <c r="H145" s="97" t="s">
        <v>349</v>
      </c>
      <c r="I145" s="18" t="s">
        <v>20</v>
      </c>
      <c r="J145" s="98">
        <v>1</v>
      </c>
      <c r="K145" s="99">
        <v>800000</v>
      </c>
      <c r="L145" s="99">
        <f t="shared" si="7"/>
        <v>800</v>
      </c>
      <c r="M145" s="18" t="s">
        <v>59</v>
      </c>
    </row>
    <row r="146" spans="1:13" s="100" customFormat="1" ht="45">
      <c r="A146" s="18">
        <v>5</v>
      </c>
      <c r="B146" s="18" t="s">
        <v>65</v>
      </c>
      <c r="C146" s="94" t="s">
        <v>353</v>
      </c>
      <c r="D146" s="95" t="s">
        <v>177</v>
      </c>
      <c r="E146" s="101" t="s">
        <v>27</v>
      </c>
      <c r="F146" s="97" t="s">
        <v>354</v>
      </c>
      <c r="G146" s="97" t="s">
        <v>355</v>
      </c>
      <c r="H146" s="97" t="s">
        <v>74</v>
      </c>
      <c r="I146" s="18" t="s">
        <v>81</v>
      </c>
      <c r="J146" s="98">
        <v>1</v>
      </c>
      <c r="K146" s="99">
        <v>3150000</v>
      </c>
      <c r="L146" s="99">
        <f t="shared" si="7"/>
        <v>3150</v>
      </c>
      <c r="M146" s="18" t="s">
        <v>59</v>
      </c>
    </row>
    <row r="147" spans="1:13" s="100" customFormat="1" ht="45">
      <c r="A147" s="18">
        <v>6</v>
      </c>
      <c r="B147" s="18" t="s">
        <v>65</v>
      </c>
      <c r="C147" s="94" t="s">
        <v>356</v>
      </c>
      <c r="D147" s="95" t="s">
        <v>177</v>
      </c>
      <c r="E147" s="101" t="s">
        <v>27</v>
      </c>
      <c r="F147" s="97" t="s">
        <v>357</v>
      </c>
      <c r="G147" s="97" t="s">
        <v>348</v>
      </c>
      <c r="H147" s="97" t="s">
        <v>349</v>
      </c>
      <c r="I147" s="18" t="s">
        <v>81</v>
      </c>
      <c r="J147" s="98">
        <v>1</v>
      </c>
      <c r="K147" s="99">
        <v>1650000</v>
      </c>
      <c r="L147" s="99">
        <f t="shared" si="7"/>
        <v>1650</v>
      </c>
      <c r="M147" s="18" t="s">
        <v>59</v>
      </c>
    </row>
    <row r="148" spans="1:13" s="100" customFormat="1" ht="45">
      <c r="A148" s="18">
        <v>7</v>
      </c>
      <c r="B148" s="18" t="s">
        <v>65</v>
      </c>
      <c r="C148" s="94" t="s">
        <v>358</v>
      </c>
      <c r="D148" s="95" t="s">
        <v>177</v>
      </c>
      <c r="E148" s="96" t="s">
        <v>340</v>
      </c>
      <c r="F148" s="97" t="s">
        <v>359</v>
      </c>
      <c r="G148" s="97" t="s">
        <v>360</v>
      </c>
      <c r="H148" s="97" t="s">
        <v>361</v>
      </c>
      <c r="I148" s="18" t="s">
        <v>20</v>
      </c>
      <c r="J148" s="98">
        <v>5000</v>
      </c>
      <c r="K148" s="99">
        <v>120</v>
      </c>
      <c r="L148" s="99">
        <f t="shared" si="7"/>
        <v>600</v>
      </c>
      <c r="M148" s="18" t="s">
        <v>59</v>
      </c>
    </row>
    <row r="149" spans="1:13" s="100" customFormat="1" ht="45">
      <c r="A149" s="18">
        <v>8</v>
      </c>
      <c r="B149" s="18" t="s">
        <v>65</v>
      </c>
      <c r="C149" s="94" t="s">
        <v>91</v>
      </c>
      <c r="D149" s="95" t="s">
        <v>177</v>
      </c>
      <c r="E149" s="96" t="s">
        <v>340</v>
      </c>
      <c r="F149" s="97" t="s">
        <v>362</v>
      </c>
      <c r="G149" s="97" t="s">
        <v>348</v>
      </c>
      <c r="H149" s="97" t="s">
        <v>349</v>
      </c>
      <c r="I149" s="18" t="s">
        <v>341</v>
      </c>
      <c r="J149" s="98">
        <v>11</v>
      </c>
      <c r="K149" s="99">
        <v>19000</v>
      </c>
      <c r="L149" s="99">
        <f t="shared" si="7"/>
        <v>209</v>
      </c>
      <c r="M149" s="18" t="s">
        <v>59</v>
      </c>
    </row>
    <row r="150" spans="1:13" s="100" customFormat="1" ht="45">
      <c r="A150" s="18">
        <v>9</v>
      </c>
      <c r="B150" s="18" t="s">
        <v>65</v>
      </c>
      <c r="C150" s="94" t="s">
        <v>21</v>
      </c>
      <c r="D150" s="95" t="s">
        <v>177</v>
      </c>
      <c r="E150" s="96" t="s">
        <v>340</v>
      </c>
      <c r="F150" s="97" t="s">
        <v>363</v>
      </c>
      <c r="G150" s="97" t="s">
        <v>348</v>
      </c>
      <c r="H150" s="97" t="s">
        <v>349</v>
      </c>
      <c r="I150" s="18" t="s">
        <v>341</v>
      </c>
      <c r="J150" s="98">
        <v>65</v>
      </c>
      <c r="K150" s="99">
        <v>41800</v>
      </c>
      <c r="L150" s="99">
        <f t="shared" si="7"/>
        <v>2717</v>
      </c>
      <c r="M150" s="18" t="s">
        <v>59</v>
      </c>
    </row>
    <row r="151" spans="1:13" s="33" customFormat="1" ht="15.75">
      <c r="A151" s="29" t="s">
        <v>70</v>
      </c>
      <c r="B151" s="30" t="s">
        <v>70</v>
      </c>
      <c r="C151" s="31" t="s">
        <v>71</v>
      </c>
      <c r="D151" s="34" t="s">
        <v>70</v>
      </c>
      <c r="E151" s="32" t="s">
        <v>70</v>
      </c>
      <c r="F151" s="29" t="s">
        <v>70</v>
      </c>
      <c r="G151" s="31" t="s">
        <v>70</v>
      </c>
      <c r="H151" s="31" t="s">
        <v>70</v>
      </c>
      <c r="I151" s="31" t="s">
        <v>70</v>
      </c>
      <c r="J151" s="31" t="s">
        <v>70</v>
      </c>
      <c r="K151" s="31" t="s">
        <v>70</v>
      </c>
      <c r="L151" s="32">
        <f>SUM(L142:L150)</f>
        <v>9895.9599999999991</v>
      </c>
      <c r="M151" s="31"/>
    </row>
  </sheetData>
  <mergeCells count="3">
    <mergeCell ref="J1:M1"/>
    <mergeCell ref="A4:M4"/>
    <mergeCell ref="A5:M5"/>
  </mergeCells>
  <pageMargins left="0.31496062992125984" right="0.31496062992125984" top="0.35433070866141736" bottom="0.35433070866141736" header="0.11811023622047245" footer="0.11811023622047245"/>
  <pageSetup paperSize="9" scale="43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2024-04-18T03:33:38Z</dcterms:modified>
</cp:coreProperties>
</file>