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ОЧИКЛИК 01.07.2024\"/>
    </mc:Choice>
  </mc:AlternateContent>
  <xr:revisionPtr revIDLastSave="0" documentId="13_ncr:1_{1B2B3C6E-A105-4F59-AB9B-B27F2B769DD3}" xr6:coauthVersionLast="47" xr6:coauthVersionMax="47" xr10:uidLastSave="{00000000-0000-0000-0000-000000000000}"/>
  <bookViews>
    <workbookView xWindow="-120" yWindow="-120" windowWidth="38640" windowHeight="21240" tabRatio="934" xr2:uid="{00000000-000D-0000-FFFF-FFFF00000000}"/>
  </bookViews>
  <sheets>
    <sheet name="4 илова" sheetId="23" r:id="rId1"/>
  </sheets>
  <definedNames>
    <definedName name="_xlnm._FilterDatabase" localSheetId="0" hidden="1">'4 илова'!$A$5:$P$16</definedName>
    <definedName name="_xlnm.Print_Titles" localSheetId="0">'4 илова'!$5:$5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0" i="23" l="1"/>
  <c r="L69" i="23"/>
  <c r="L68" i="23"/>
  <c r="L67" i="23"/>
  <c r="K61" i="23" l="1"/>
  <c r="L59" i="23" l="1"/>
  <c r="L58" i="23"/>
  <c r="L57" i="23"/>
  <c r="L53" i="23"/>
  <c r="L52" i="23"/>
  <c r="L51" i="23"/>
  <c r="L49" i="23" l="1"/>
  <c r="L48" i="23"/>
  <c r="L47" i="23"/>
  <c r="L46" i="23"/>
  <c r="L42" i="23" l="1"/>
  <c r="L44" i="23" l="1"/>
  <c r="L7" i="23" l="1"/>
  <c r="L40" i="23"/>
  <c r="L39" i="23"/>
  <c r="L38" i="23"/>
  <c r="L36" i="23" l="1"/>
  <c r="L34" i="23"/>
  <c r="L33" i="23" l="1"/>
  <c r="L32" i="23"/>
  <c r="L31" i="23"/>
  <c r="L29" i="23" l="1"/>
  <c r="L28" i="23"/>
  <c r="L27" i="23"/>
  <c r="L26" i="23"/>
  <c r="L24" i="23"/>
  <c r="L23" i="23"/>
  <c r="L22" i="23" l="1"/>
  <c r="L21" i="23"/>
  <c r="L20" i="23"/>
  <c r="L19" i="23"/>
  <c r="L18" i="23"/>
  <c r="L72" i="23" l="1"/>
  <c r="L60" i="23"/>
  <c r="L55" i="23"/>
  <c r="L54" i="23"/>
  <c r="L45" i="23" l="1"/>
  <c r="L73" i="23"/>
  <c r="L71" i="23"/>
  <c r="L66" i="23"/>
  <c r="L50" i="23"/>
  <c r="L56" i="23"/>
  <c r="L30" i="23" l="1"/>
  <c r="L37" i="23" l="1"/>
  <c r="L43" i="23"/>
  <c r="L41" i="23"/>
  <c r="L25" i="23" l="1"/>
  <c r="L16" i="23"/>
  <c r="L15" i="23"/>
  <c r="L14" i="23"/>
  <c r="L13" i="23"/>
  <c r="L12" i="23"/>
  <c r="L11" i="23"/>
  <c r="L10" i="23"/>
  <c r="L9" i="23"/>
  <c r="L8" i="23"/>
  <c r="L6" i="23"/>
  <c r="L17" i="23" l="1"/>
  <c r="L35" i="23" l="1"/>
</calcChain>
</file>

<file path=xl/sharedStrings.xml><?xml version="1.0" encoding="utf-8"?>
<sst xmlns="http://schemas.openxmlformats.org/spreadsheetml/2006/main" count="604" uniqueCount="186">
  <si>
    <t>Ҳисобот даври</t>
  </si>
  <si>
    <t>Харид қилинган товарлар ва хизматлар номи</t>
  </si>
  <si>
    <t>Харид қилинаётган товарлар (хизматлар) миқдори (ҳажми)</t>
  </si>
  <si>
    <t>Харид қилинган товарлар (хизматлар) жами миқдори (ҳажми) қиймати (минг сўм)</t>
  </si>
  <si>
    <t>Харид жараёнини амалга ошириш тури</t>
  </si>
  <si>
    <t>1-чорак</t>
  </si>
  <si>
    <t>МАЪЛУМОТЛАР</t>
  </si>
  <si>
    <t>Т/р</t>
  </si>
  <si>
    <t>Молиялаштириш манбаси</t>
  </si>
  <si>
    <t>Лот/шартнома рақами</t>
  </si>
  <si>
    <t>Харид қилинаётган товарлар (хизматлар) ўлчов бирлиги (имконият даражасида)</t>
  </si>
  <si>
    <t>Бюджет жараёнининг очиқлигини таъминлаш мақсадида расмий веб-сайтларда маълумотларни жойлаштириш тартиби тўғрисидаги низомга</t>
  </si>
  <si>
    <t>Электрон дўкон</t>
  </si>
  <si>
    <t xml:space="preserve">4-ИЛОВА </t>
  </si>
  <si>
    <t>Битим (шартнома) бўйича товарлар (хизматлар) бир бирлиги нархи (тарифи сўмда)</t>
  </si>
  <si>
    <t>Пудратчи тўғрисида маълумотлар (номи)</t>
  </si>
  <si>
    <t>Пудратчи тўғрисида маълумотлар (Корхона СТИР и)</t>
  </si>
  <si>
    <t>Прокуратура органи номи</t>
  </si>
  <si>
    <t>электрон дўкон</t>
  </si>
  <si>
    <t>дона</t>
  </si>
  <si>
    <t>1 чорак</t>
  </si>
  <si>
    <t>Марказий маҳкама</t>
  </si>
  <si>
    <t>Андижон вилояти бошқармаси</t>
  </si>
  <si>
    <t>Наманган вилояти бошқармаси</t>
  </si>
  <si>
    <t>Сирдарё вилояти бошқармаси</t>
  </si>
  <si>
    <t>Хоразм вилояти бошқармаси</t>
  </si>
  <si>
    <t>Кондиционер бытовой</t>
  </si>
  <si>
    <t>комплект</t>
  </si>
  <si>
    <t>Самарқанд вилояти бошқармаси</t>
  </si>
  <si>
    <t>Сурхондарё вилояти бошқармаси</t>
  </si>
  <si>
    <t>Бюджет ташкилотларини бюджетдан ташқари ривожлантириш жамғармаси маблағлари</t>
  </si>
  <si>
    <t>шт</t>
  </si>
  <si>
    <t>Кресло офисное</t>
  </si>
  <si>
    <t>Моноблок</t>
  </si>
  <si>
    <t>ООО VIVA ONLINE GROUP</t>
  </si>
  <si>
    <t>Принтер</t>
  </si>
  <si>
    <t>Бюджет ташкилотларини бюджетдан ташқари жамғарма маблағлари</t>
  </si>
  <si>
    <t>МЧЖ Умумтехника Улгуржи Савдо</t>
  </si>
  <si>
    <t>х</t>
  </si>
  <si>
    <t>Жами</t>
  </si>
  <si>
    <t>Бухоро вилояти бошқармаси</t>
  </si>
  <si>
    <t xml:space="preserve">Жиззах вилояти бошқармаси </t>
  </si>
  <si>
    <t xml:space="preserve">Қашқадарё вилояти бошқармаси </t>
  </si>
  <si>
    <t>Бюджет ташкилотларининг  ривожлантириш жамғармалари маблағлари</t>
  </si>
  <si>
    <t>Навоий вилояти бошқармаси</t>
  </si>
  <si>
    <t>Стол офисный</t>
  </si>
  <si>
    <t>Набор офисной мебели</t>
  </si>
  <si>
    <t>Персональный компьютер</t>
  </si>
  <si>
    <t>Тошкент вилояти бошқармаси</t>
  </si>
  <si>
    <t>Тошкент шахар бошқармаси</t>
  </si>
  <si>
    <t>Кресло</t>
  </si>
  <si>
    <t>ООО HI SOFT COMPUTERS</t>
  </si>
  <si>
    <t>Фарғона вилояти бошқармаси</t>
  </si>
  <si>
    <t>241110082324413/ 2013169</t>
  </si>
  <si>
    <t>ХК UNIVERSAL TEKHNO SYSTEMS</t>
  </si>
  <si>
    <t>241110082325536/
2014024</t>
  </si>
  <si>
    <t>PRIME TECHNICAL  ENGINEERS MCHJ</t>
  </si>
  <si>
    <t>241110082329253/
2016826</t>
  </si>
  <si>
    <t>BALL MAKS MCHJ</t>
  </si>
  <si>
    <t>Фотоаппарат CANON EOS R6 kit</t>
  </si>
  <si>
    <t>241110082357966/
2040112</t>
  </si>
  <si>
    <t>YTT MIRZAYEV AZAMJON ALIMJANOVICH</t>
  </si>
  <si>
    <t>31709812140015.</t>
  </si>
  <si>
    <t xml:space="preserve">Холодильная витрина 4543евр
</t>
  </si>
  <si>
    <t>Витринные холодильники 
Artel HS 474SN</t>
  </si>
  <si>
    <t>242010082427435/
2427435.1.1</t>
  </si>
  <si>
    <t>TECHNOSOLUTIONS MCHJ</t>
  </si>
  <si>
    <t>Многофункциональное устройство Canon, IMAGERUNNER C3326i+
тонер</t>
  </si>
  <si>
    <t>Многофункциональное устройство HP M4103dw (МФУ)</t>
  </si>
  <si>
    <t>Моноблок HP Pavilion 27 / Процессор серии: Intel Core i5-13400Т/ Оперативная память: DDR4 16GB (2x8GB) 3200 Mh</t>
  </si>
  <si>
    <t>241110082393028/
2069165</t>
  </si>
  <si>
    <t>241110082406714/
2080353</t>
  </si>
  <si>
    <t>241110082408526/
2081909</t>
  </si>
  <si>
    <t>ORTIQXON BIZNES MCHJ</t>
  </si>
  <si>
    <t>Стеллаж металлические 1x50x160 mm, материал из метал профил метал лист профиля 40*40 толшина 2.1 толшина металл листа 2.2 разборно зборная конструкция нагрузка полки 300 кг количество полок 4 шт Тип полок сплошные Количество полок 4 Материал каркаса нерж. сталь Материал полок нерж. сталь Ширина 1 мт Глубина50 мм Высота 160 мм Особенности: Ножки снабжены регуляторами высоты, что позволяет устранить неровности пола.</t>
  </si>
  <si>
    <t>241110082408532/
2081912</t>
  </si>
  <si>
    <t xml:space="preserve">Моноблок HP Pavilion 27/ Экран FHD IPS (1920 x 1080) тонкие рамки с 3 сторон, антибликовое покрытие,300 nits/Тип процессора: полноценный процессор Desktop(T) (не мобильный процессор), мобильные типы процессоров не предлагаются: "U""G4-G7" "M"/Intel Core i5-13400T </t>
  </si>
  <si>
    <t>241110082438860/
2107725</t>
  </si>
  <si>
    <t>Строительство солнечной электростанции мощностью 100 кВт (60 кВт и 40 кВт)</t>
  </si>
  <si>
    <t>241100662626284/
EB-22 Д/с.№1</t>
  </si>
  <si>
    <t>ENERGY BEAM MCHJ</t>
  </si>
  <si>
    <t>Шкаф металлический</t>
  </si>
  <si>
    <t>241110082396774/2071783</t>
  </si>
  <si>
    <t>СП NO`KIS JAS ISBILERMEN</t>
  </si>
  <si>
    <t>241110082417388/2088892</t>
  </si>
  <si>
    <t>OOO INVEST KURS KTK</t>
  </si>
  <si>
    <t xml:space="preserve">Комплектующие многофункционального устройства (МФУ)
</t>
  </si>
  <si>
    <t>241110082417411/2088905</t>
  </si>
  <si>
    <t>ООО Заманагой технология</t>
  </si>
  <si>
    <t xml:space="preserve">                   300797377
</t>
  </si>
  <si>
    <t xml:space="preserve"> 
241110082424795/2095721</t>
  </si>
  <si>
    <t>241110082449682/2116425</t>
  </si>
  <si>
    <t xml:space="preserve"> 
305265949</t>
  </si>
  <si>
    <t>241110082463307/2127896</t>
  </si>
  <si>
    <t>241110082465286/2130369</t>
  </si>
  <si>
    <t>Қ.Р. Бошқармаси</t>
  </si>
  <si>
    <t>Услугa по монтажу и установке системы видеонаблюдения</t>
  </si>
  <si>
    <t>Бюджет ташкилотларини бюджетдан ташқари 
ривожлантириш жамғармаси маблағлари</t>
  </si>
  <si>
    <t>241110082368555/2048796</t>
  </si>
  <si>
    <t>ЯТТ Адхамжонов Азизбек</t>
  </si>
  <si>
    <t>усл. Ед</t>
  </si>
  <si>
    <t xml:space="preserve">	Кондиционер бытовой</t>
  </si>
  <si>
    <t>241110082408438/2081836</t>
  </si>
  <si>
    <t>Good hope grope</t>
  </si>
  <si>
    <t>241110082418034/2089548</t>
  </si>
  <si>
    <t>ЧП DAFNA COMFORT</t>
  </si>
  <si>
    <t>241110082418046/2089555</t>
  </si>
  <si>
    <t>компл.</t>
  </si>
  <si>
    <t>Лот: 241110082461234 
Шартнома №2126444</t>
  </si>
  <si>
    <t>SIRDARYO ELECTRO MCHJ</t>
  </si>
  <si>
    <t>Телевизор 
Artel TV A43KF5000</t>
  </si>
  <si>
    <t>Лот: 241110082460152
Шартнома №2125611</t>
  </si>
  <si>
    <t>JIZZAX OLD TRADE MCHJ</t>
  </si>
  <si>
    <t xml:space="preserve">Персональный компютер </t>
  </si>
  <si>
    <t>Лот:241110082431602
Шартнома № 2101355</t>
  </si>
  <si>
    <t>Орзу-Хавас сервис МЧЖ</t>
  </si>
  <si>
    <t>Металлический шкаф (500х500 с 12 ячейками габаритные размеры
2000х1800мм .цвет серый . материал лист t 2.2)</t>
  </si>
  <si>
    <t>Лот:241110082426628 
Шартнома № 2097233</t>
  </si>
  <si>
    <t>Бухоро таъмирлаш механика заводи</t>
  </si>
  <si>
    <t xml:space="preserve"> Принтер EPSON L1300 (A3)</t>
  </si>
  <si>
    <r>
      <rPr>
        <b/>
        <sz val="11"/>
        <color indexed="8"/>
        <rFont val="Times New Roman"/>
        <family val="1"/>
        <charset val="204"/>
      </rPr>
      <t>241110082456918</t>
    </r>
    <r>
      <rPr>
        <sz val="11"/>
        <color indexed="8"/>
        <rFont val="Times New Roman"/>
        <family val="1"/>
        <charset val="204"/>
      </rPr>
      <t>/2123229</t>
    </r>
  </si>
  <si>
    <t>OUR LEADERS MCHJ</t>
  </si>
  <si>
    <t xml:space="preserve">Дона </t>
  </si>
  <si>
    <t>241110082364061/2044687</t>
  </si>
  <si>
    <t>"МАХ СОМРUTERS"МЧЖ</t>
  </si>
  <si>
    <t>241110082519590/2171000</t>
  </si>
  <si>
    <t>KESHLUX MCHJ</t>
  </si>
  <si>
    <t>Фотоэлектрическая панель</t>
  </si>
  <si>
    <t>Тендер</t>
  </si>
  <si>
    <t>24110012346582/09/C</t>
  </si>
  <si>
    <t>"1-сон комплекс лойиха,курилиш ва монтаж"корхонаси</t>
  </si>
  <si>
    <t>241110082463717 / 2128230</t>
  </si>
  <si>
    <t>"ABDULLOX ELEKTRONICS" MCHJ</t>
  </si>
  <si>
    <t>241110082419254/2091072</t>
  </si>
  <si>
    <t>ултра софт транс сервис МЧЖ</t>
  </si>
  <si>
    <t>301663772</t>
  </si>
  <si>
    <t xml:space="preserve">Велотренажер спортивный
</t>
  </si>
  <si>
    <t xml:space="preserve">	Персональ компьютер</t>
  </si>
  <si>
    <t>241110082450167./2116843</t>
  </si>
  <si>
    <t>YTT MAXAMMADALIYEV JASURBEK BAXTIYOR OGLI</t>
  </si>
  <si>
    <t>30211995890018</t>
  </si>
  <si>
    <t>241110082439037./2107834</t>
  </si>
  <si>
    <t>PC-HIGH-QUALITY  XK</t>
  </si>
  <si>
    <t>310013935</t>
  </si>
  <si>
    <t>241110082435441./2104116</t>
  </si>
  <si>
    <t>YTT ABDURAXMANOV BOBIRBEK AYBEK O?G?LI</t>
  </si>
  <si>
    <t>32006967090062</t>
  </si>
  <si>
    <t>241110082435430./2104074</t>
  </si>
  <si>
    <t>YTT SOLIYEVA XURSHIDA KAXRAMONOVNA</t>
  </si>
  <si>
    <t>42106886030044</t>
  </si>
  <si>
    <t>моноблок</t>
  </si>
  <si>
    <t>электрон дукон</t>
  </si>
  <si>
    <t>241110082443857</t>
  </si>
  <si>
    <t>Umumtexnika Ulgurji Savdo MChJ</t>
  </si>
  <si>
    <t>журнал столи</t>
  </si>
  <si>
    <t>241110082316372</t>
  </si>
  <si>
    <t>FAROVON-FAYZ ХК</t>
  </si>
  <si>
    <t>шкаф офисний деревянний</t>
  </si>
  <si>
    <t>"IMKON-MAKS" MCHJ</t>
  </si>
  <si>
    <t>EDUPORT MCHJ</t>
  </si>
  <si>
    <t>308859055</t>
  </si>
  <si>
    <t>15 кВт қувватга эга бўлган қуёш фотоэлектрик станциясини автотураргоҳ шаклида ўрнатиш</t>
  </si>
  <si>
    <t>Электрон тендер платформаси</t>
  </si>
  <si>
    <t>241110082357386.</t>
  </si>
  <si>
    <t>241110082509691.</t>
  </si>
  <si>
    <t>кВт</t>
  </si>
  <si>
    <t>242010082381097/2381097.1.1</t>
  </si>
  <si>
    <t>Мобилный телефон</t>
  </si>
  <si>
    <t>242010082374247/2374247.1.1</t>
  </si>
  <si>
    <t>ЧП Тошпулатов Ж.У</t>
  </si>
  <si>
    <t>МФУ</t>
  </si>
  <si>
    <t>242010082639778/2639778.1.1</t>
  </si>
  <si>
    <t>242010082649833/2649833.1.1.</t>
  </si>
  <si>
    <t>Цветной принтер</t>
  </si>
  <si>
    <t xml:space="preserve">
242010082666899/2666889.1.1</t>
  </si>
  <si>
    <t xml:space="preserve">	
241110082452441/	
2119286</t>
  </si>
  <si>
    <t>"BATTLE TECHNIQUE" MAS'ULIYATI CHEKLANGAN JAMIYAT</t>
  </si>
  <si>
    <t xml:space="preserve">	
308094559</t>
  </si>
  <si>
    <t>Рангли принтер</t>
  </si>
  <si>
    <t>241110082458024/2124096</t>
  </si>
  <si>
    <t>"UMUMTEXNIKA ULGURJI SAVDO" MAS'ULIYATI CHEKLANGAN JAMIYAT</t>
  </si>
  <si>
    <t>Магнит Доска</t>
  </si>
  <si>
    <t>241110082516107/2169815</t>
  </si>
  <si>
    <t>"Офис учун хамма нарса " хусусий корхонаси</t>
  </si>
  <si>
    <t>241110082429286/2099474</t>
  </si>
  <si>
    <t>2024 йилнинг 2-чорагида Ўзбекистон Республикаси Бош прокуратураси ҳузуридаги Иқтисодий Жиноятларга Қарши Курашиш Департаменти томонидан асосий воситалар харид қилиш учун ўтказилган танловлар (тендерлар) ва амалга оширилган давлат харидлари тўғрисидаги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</si>
</sst>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#,##0.0"/>
    <numFmt numFmtId="166" formatCode="_-* #,##0.00_р_._-;\-* #,##0.00_р_._-;_-* &quot;-&quot;??_р_._-;_-@_-"/>
    <numFmt numFmtId="167" formatCode="_-* #,##0\ _₽_-;\-* #,##0\ _₽_-;_-* &quot;-&quot;??\ _₽_-;_-@_-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mbria"/>
      <family val="1"/>
      <charset val="204"/>
    </font>
    <font>
      <sz val="11"/>
      <color indexed="8"/>
      <name val="Cambria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164" fontId="11" fillId="0" borderId="0" applyFont="0" applyFill="0" applyBorder="0" applyAlignment="0" applyProtection="0"/>
    <xf numFmtId="43" fontId="13" fillId="0" borderId="1" applyFont="0" applyFill="0" applyBorder="0" applyAlignment="0" applyProtection="0"/>
    <xf numFmtId="43" fontId="1" fillId="0" borderId="1" applyFont="0" applyFill="0" applyBorder="0" applyAlignment="0" applyProtection="0"/>
  </cellStyleXfs>
  <cellXfs count="67">
    <xf numFmtId="0" fontId="0" fillId="0" borderId="0" xfId="0"/>
    <xf numFmtId="0" fontId="5" fillId="0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0" fontId="4" fillId="0" borderId="1" xfId="4" applyFont="1" applyFill="1"/>
    <xf numFmtId="1" fontId="8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14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166" fontId="6" fillId="0" borderId="2" xfId="7" applyNumberFormat="1" applyFont="1" applyFill="1" applyBorder="1" applyAlignment="1" applyProtection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/>
    </xf>
    <xf numFmtId="167" fontId="8" fillId="0" borderId="2" xfId="6" applyNumberFormat="1" applyFont="1" applyBorder="1" applyAlignment="1">
      <alignment horizontal="center" vertical="center"/>
    </xf>
    <xf numFmtId="167" fontId="8" fillId="0" borderId="2" xfId="6" applyNumberFormat="1" applyFont="1" applyBorder="1" applyAlignment="1">
      <alignment vertical="center"/>
    </xf>
    <xf numFmtId="0" fontId="4" fillId="3" borderId="2" xfId="4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</cellXfs>
  <cellStyles count="9">
    <cellStyle name="Гиперссылка" xfId="1" builtinId="8"/>
    <cellStyle name="Обычный" xfId="0" builtinId="0"/>
    <cellStyle name="Обычный 2" xfId="4" xr:uid="{00000000-0005-0000-0000-000002000000}"/>
    <cellStyle name="Обычный 3" xfId="2" xr:uid="{00000000-0005-0000-0000-000003000000}"/>
    <cellStyle name="Обычный 3 2" xfId="5" xr:uid="{00000000-0005-0000-0000-000004000000}"/>
    <cellStyle name="Обычный 4" xfId="3" xr:uid="{00000000-0005-0000-0000-000005000000}"/>
    <cellStyle name="Финансовый" xfId="6" builtinId="3"/>
    <cellStyle name="Финансовый 2 2" xfId="7" xr:uid="{00000000-0005-0000-0000-000007000000}"/>
    <cellStyle name="Финансовый 4" xfId="8" xr:uid="{00000000-0005-0000-0000-000008000000}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M73"/>
  <sheetViews>
    <sheetView tabSelected="1" zoomScale="70" zoomScaleNormal="70" workbookViewId="0">
      <pane ySplit="5" topLeftCell="A65" activePane="bottomLeft" state="frozen"/>
      <selection pane="bottomLeft" activeCell="A4" sqref="A4:M4"/>
    </sheetView>
  </sheetViews>
  <sheetFormatPr defaultRowHeight="15.75" x14ac:dyDescent="0.25"/>
  <cols>
    <col min="1" max="1" width="5.140625" style="12" customWidth="1"/>
    <col min="2" max="2" width="9.140625" style="35"/>
    <col min="3" max="3" width="43" style="9" customWidth="1"/>
    <col min="4" max="4" width="39.140625" style="36" customWidth="1"/>
    <col min="5" max="5" width="20.5703125" style="37" customWidth="1"/>
    <col min="6" max="6" width="29.7109375" style="36" bestFit="1" customWidth="1"/>
    <col min="7" max="7" width="29.85546875" style="36" customWidth="1"/>
    <col min="8" max="8" width="20.7109375" style="36" bestFit="1" customWidth="1"/>
    <col min="9" max="9" width="18.28515625" style="36" customWidth="1"/>
    <col min="10" max="10" width="16.5703125" style="36" customWidth="1"/>
    <col min="11" max="11" width="18.85546875" style="36" customWidth="1"/>
    <col min="12" max="12" width="19.42578125" style="36" customWidth="1"/>
    <col min="13" max="13" width="29.5703125" style="36" bestFit="1" customWidth="1"/>
    <col min="14" max="14" width="9.140625" style="12"/>
    <col min="15" max="15" width="17.140625" style="12" customWidth="1"/>
    <col min="16" max="16" width="11" style="12" customWidth="1"/>
    <col min="17" max="16384" width="9.140625" style="12"/>
  </cols>
  <sheetData>
    <row r="1" spans="1:13" s="7" customFormat="1" ht="56.25" customHeight="1" x14ac:dyDescent="0.2">
      <c r="B1" s="8"/>
      <c r="C1" s="9"/>
      <c r="D1" s="10"/>
      <c r="E1" s="11"/>
      <c r="F1" s="10"/>
      <c r="G1" s="10"/>
      <c r="H1" s="10"/>
      <c r="I1" s="10"/>
      <c r="J1" s="66" t="s">
        <v>11</v>
      </c>
      <c r="K1" s="66"/>
      <c r="L1" s="66"/>
      <c r="M1" s="66"/>
    </row>
    <row r="2" spans="1:13" x14ac:dyDescent="0.25">
      <c r="B2" s="8"/>
      <c r="D2" s="10"/>
      <c r="E2" s="11"/>
      <c r="F2" s="10"/>
      <c r="G2" s="10"/>
      <c r="H2" s="10"/>
      <c r="I2" s="10"/>
      <c r="J2" s="10"/>
      <c r="K2" s="10"/>
      <c r="L2" s="10"/>
      <c r="M2" s="10" t="s">
        <v>13</v>
      </c>
    </row>
    <row r="3" spans="1:13" ht="36" customHeight="1" x14ac:dyDescent="0.25">
      <c r="A3" s="64" t="s">
        <v>185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x14ac:dyDescent="0.25">
      <c r="A4" s="65" t="s">
        <v>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120.75" customHeight="1" x14ac:dyDescent="0.25">
      <c r="A5" s="13" t="s">
        <v>7</v>
      </c>
      <c r="B5" s="14" t="s">
        <v>0</v>
      </c>
      <c r="C5" s="13" t="s">
        <v>1</v>
      </c>
      <c r="D5" s="1" t="s">
        <v>8</v>
      </c>
      <c r="E5" s="13" t="s">
        <v>4</v>
      </c>
      <c r="F5" s="13" t="s">
        <v>9</v>
      </c>
      <c r="G5" s="13" t="s">
        <v>15</v>
      </c>
      <c r="H5" s="13" t="s">
        <v>16</v>
      </c>
      <c r="I5" s="13" t="s">
        <v>10</v>
      </c>
      <c r="J5" s="13" t="s">
        <v>2</v>
      </c>
      <c r="K5" s="13" t="s">
        <v>14</v>
      </c>
      <c r="L5" s="13" t="s">
        <v>3</v>
      </c>
      <c r="M5" s="13" t="s">
        <v>17</v>
      </c>
    </row>
    <row r="6" spans="1:13" s="22" customFormat="1" ht="47.25" x14ac:dyDescent="0.2">
      <c r="A6" s="15">
        <v>1</v>
      </c>
      <c r="B6" s="16" t="s">
        <v>5</v>
      </c>
      <c r="C6" s="17" t="s">
        <v>69</v>
      </c>
      <c r="D6" s="18" t="s">
        <v>30</v>
      </c>
      <c r="E6" s="15" t="s">
        <v>18</v>
      </c>
      <c r="F6" s="16" t="s">
        <v>53</v>
      </c>
      <c r="G6" s="17" t="s">
        <v>54</v>
      </c>
      <c r="H6" s="15">
        <v>304736970</v>
      </c>
      <c r="I6" s="15" t="s">
        <v>27</v>
      </c>
      <c r="J6" s="19">
        <v>5</v>
      </c>
      <c r="K6" s="20">
        <v>11890000</v>
      </c>
      <c r="L6" s="21">
        <f t="shared" ref="L6:L16" si="0">(+K6*J6)/1000</f>
        <v>59450</v>
      </c>
      <c r="M6" s="15" t="s">
        <v>21</v>
      </c>
    </row>
    <row r="7" spans="1:13" s="22" customFormat="1" ht="47.25" x14ac:dyDescent="0.2">
      <c r="A7" s="15">
        <v>2</v>
      </c>
      <c r="B7" s="16" t="s">
        <v>5</v>
      </c>
      <c r="C7" s="17" t="s">
        <v>68</v>
      </c>
      <c r="D7" s="18" t="s">
        <v>30</v>
      </c>
      <c r="E7" s="15" t="s">
        <v>18</v>
      </c>
      <c r="F7" s="16" t="s">
        <v>55</v>
      </c>
      <c r="G7" s="17" t="s">
        <v>56</v>
      </c>
      <c r="H7" s="15">
        <v>308420817</v>
      </c>
      <c r="I7" s="15" t="s">
        <v>27</v>
      </c>
      <c r="J7" s="19">
        <v>10</v>
      </c>
      <c r="K7" s="20">
        <v>5750000</v>
      </c>
      <c r="L7" s="21">
        <f>(+K7*J7)/1000</f>
        <v>57500</v>
      </c>
      <c r="M7" s="15" t="s">
        <v>21</v>
      </c>
    </row>
    <row r="8" spans="1:13" s="22" customFormat="1" ht="47.25" x14ac:dyDescent="0.2">
      <c r="A8" s="15">
        <v>3</v>
      </c>
      <c r="B8" s="16" t="s">
        <v>5</v>
      </c>
      <c r="C8" s="17" t="s">
        <v>63</v>
      </c>
      <c r="D8" s="18" t="s">
        <v>30</v>
      </c>
      <c r="E8" s="15" t="s">
        <v>18</v>
      </c>
      <c r="F8" s="16" t="s">
        <v>57</v>
      </c>
      <c r="G8" s="17" t="s">
        <v>58</v>
      </c>
      <c r="H8" s="15">
        <v>304895656</v>
      </c>
      <c r="I8" s="15" t="s">
        <v>31</v>
      </c>
      <c r="J8" s="19">
        <v>1</v>
      </c>
      <c r="K8" s="20">
        <v>24800000</v>
      </c>
      <c r="L8" s="21">
        <f t="shared" si="0"/>
        <v>24800</v>
      </c>
      <c r="M8" s="15" t="s">
        <v>21</v>
      </c>
    </row>
    <row r="9" spans="1:13" s="22" customFormat="1" ht="47.25" x14ac:dyDescent="0.2">
      <c r="A9" s="15">
        <v>4</v>
      </c>
      <c r="B9" s="16" t="s">
        <v>5</v>
      </c>
      <c r="C9" s="17" t="s">
        <v>59</v>
      </c>
      <c r="D9" s="18" t="s">
        <v>30</v>
      </c>
      <c r="E9" s="15" t="s">
        <v>18</v>
      </c>
      <c r="F9" s="16" t="s">
        <v>60</v>
      </c>
      <c r="G9" s="17" t="s">
        <v>61</v>
      </c>
      <c r="H9" s="15" t="s">
        <v>62</v>
      </c>
      <c r="I9" s="15" t="s">
        <v>27</v>
      </c>
      <c r="J9" s="19">
        <v>1</v>
      </c>
      <c r="K9" s="20">
        <v>42747160</v>
      </c>
      <c r="L9" s="21">
        <f t="shared" si="0"/>
        <v>42747.16</v>
      </c>
      <c r="M9" s="15" t="s">
        <v>21</v>
      </c>
    </row>
    <row r="10" spans="1:13" s="22" customFormat="1" ht="47.25" x14ac:dyDescent="0.2">
      <c r="A10" s="15">
        <v>5</v>
      </c>
      <c r="B10" s="16" t="s">
        <v>5</v>
      </c>
      <c r="C10" s="17" t="s">
        <v>64</v>
      </c>
      <c r="D10" s="18" t="s">
        <v>30</v>
      </c>
      <c r="E10" s="15" t="s">
        <v>18</v>
      </c>
      <c r="F10" s="16" t="s">
        <v>65</v>
      </c>
      <c r="G10" s="17" t="s">
        <v>66</v>
      </c>
      <c r="H10" s="15">
        <v>310654035</v>
      </c>
      <c r="I10" s="15" t="s">
        <v>31</v>
      </c>
      <c r="J10" s="19">
        <v>2</v>
      </c>
      <c r="K10" s="20">
        <v>5900000</v>
      </c>
      <c r="L10" s="21">
        <f t="shared" si="0"/>
        <v>11800</v>
      </c>
      <c r="M10" s="15" t="s">
        <v>21</v>
      </c>
    </row>
    <row r="11" spans="1:13" s="22" customFormat="1" ht="47.25" x14ac:dyDescent="0.2">
      <c r="A11" s="15">
        <v>6</v>
      </c>
      <c r="B11" s="16" t="s">
        <v>5</v>
      </c>
      <c r="C11" s="17" t="s">
        <v>67</v>
      </c>
      <c r="D11" s="18" t="s">
        <v>30</v>
      </c>
      <c r="E11" s="15" t="s">
        <v>18</v>
      </c>
      <c r="F11" s="16" t="s">
        <v>70</v>
      </c>
      <c r="G11" s="17" t="s">
        <v>34</v>
      </c>
      <c r="H11" s="15">
        <v>307342788</v>
      </c>
      <c r="I11" s="15" t="s">
        <v>27</v>
      </c>
      <c r="J11" s="19">
        <v>1</v>
      </c>
      <c r="K11" s="20">
        <v>29860000</v>
      </c>
      <c r="L11" s="21">
        <f t="shared" si="0"/>
        <v>29860</v>
      </c>
      <c r="M11" s="15" t="s">
        <v>21</v>
      </c>
    </row>
    <row r="12" spans="1:13" s="22" customFormat="1" ht="47.25" x14ac:dyDescent="0.2">
      <c r="A12" s="15">
        <v>7</v>
      </c>
      <c r="B12" s="16" t="s">
        <v>5</v>
      </c>
      <c r="C12" s="17" t="s">
        <v>67</v>
      </c>
      <c r="D12" s="18" t="s">
        <v>30</v>
      </c>
      <c r="E12" s="15" t="s">
        <v>18</v>
      </c>
      <c r="F12" s="16" t="s">
        <v>71</v>
      </c>
      <c r="G12" s="17" t="s">
        <v>34</v>
      </c>
      <c r="H12" s="15">
        <v>307342788</v>
      </c>
      <c r="I12" s="15" t="s">
        <v>27</v>
      </c>
      <c r="J12" s="19">
        <v>1</v>
      </c>
      <c r="K12" s="20">
        <v>29860000</v>
      </c>
      <c r="L12" s="21">
        <f t="shared" si="0"/>
        <v>29860</v>
      </c>
      <c r="M12" s="15" t="s">
        <v>21</v>
      </c>
    </row>
    <row r="13" spans="1:13" s="22" customFormat="1" ht="189" x14ac:dyDescent="0.2">
      <c r="A13" s="15">
        <v>8</v>
      </c>
      <c r="B13" s="16" t="s">
        <v>5</v>
      </c>
      <c r="C13" s="17" t="s">
        <v>74</v>
      </c>
      <c r="D13" s="18" t="s">
        <v>30</v>
      </c>
      <c r="E13" s="15" t="s">
        <v>18</v>
      </c>
      <c r="F13" s="16" t="s">
        <v>72</v>
      </c>
      <c r="G13" s="17" t="s">
        <v>73</v>
      </c>
      <c r="H13" s="15">
        <v>310771935</v>
      </c>
      <c r="I13" s="15" t="s">
        <v>31</v>
      </c>
      <c r="J13" s="19">
        <v>2</v>
      </c>
      <c r="K13" s="20">
        <v>2248000</v>
      </c>
      <c r="L13" s="21">
        <f t="shared" si="0"/>
        <v>4496</v>
      </c>
      <c r="M13" s="15" t="s">
        <v>21</v>
      </c>
    </row>
    <row r="14" spans="1:13" s="22" customFormat="1" ht="189" x14ac:dyDescent="0.2">
      <c r="A14" s="15">
        <v>9</v>
      </c>
      <c r="B14" s="16" t="s">
        <v>5</v>
      </c>
      <c r="C14" s="17" t="s">
        <v>74</v>
      </c>
      <c r="D14" s="18" t="s">
        <v>30</v>
      </c>
      <c r="E14" s="15" t="s">
        <v>18</v>
      </c>
      <c r="F14" s="16" t="s">
        <v>75</v>
      </c>
      <c r="G14" s="17" t="s">
        <v>73</v>
      </c>
      <c r="H14" s="15">
        <v>310771935</v>
      </c>
      <c r="I14" s="15" t="s">
        <v>31</v>
      </c>
      <c r="J14" s="19">
        <v>2</v>
      </c>
      <c r="K14" s="20">
        <v>2248000</v>
      </c>
      <c r="L14" s="21">
        <f t="shared" si="0"/>
        <v>4496</v>
      </c>
      <c r="M14" s="15" t="s">
        <v>21</v>
      </c>
    </row>
    <row r="15" spans="1:13" s="22" customFormat="1" ht="126" x14ac:dyDescent="0.2">
      <c r="A15" s="15">
        <v>10</v>
      </c>
      <c r="B15" s="16" t="s">
        <v>5</v>
      </c>
      <c r="C15" s="17" t="s">
        <v>76</v>
      </c>
      <c r="D15" s="18" t="s">
        <v>30</v>
      </c>
      <c r="E15" s="15" t="s">
        <v>18</v>
      </c>
      <c r="F15" s="16" t="s">
        <v>77</v>
      </c>
      <c r="G15" s="17" t="s">
        <v>51</v>
      </c>
      <c r="H15" s="15">
        <v>302001922</v>
      </c>
      <c r="I15" s="15" t="s">
        <v>27</v>
      </c>
      <c r="J15" s="19">
        <v>10</v>
      </c>
      <c r="K15" s="20">
        <v>11950000</v>
      </c>
      <c r="L15" s="21">
        <f t="shared" si="0"/>
        <v>119500</v>
      </c>
      <c r="M15" s="15" t="s">
        <v>21</v>
      </c>
    </row>
    <row r="16" spans="1:13" s="22" customFormat="1" ht="47.25" x14ac:dyDescent="0.2">
      <c r="A16" s="15">
        <v>11</v>
      </c>
      <c r="B16" s="16" t="s">
        <v>5</v>
      </c>
      <c r="C16" s="17" t="s">
        <v>78</v>
      </c>
      <c r="D16" s="18" t="s">
        <v>36</v>
      </c>
      <c r="E16" s="15" t="s">
        <v>18</v>
      </c>
      <c r="F16" s="16" t="s">
        <v>79</v>
      </c>
      <c r="G16" s="17" t="s">
        <v>80</v>
      </c>
      <c r="H16" s="15">
        <v>309209395</v>
      </c>
      <c r="I16" s="15" t="s">
        <v>27</v>
      </c>
      <c r="J16" s="19">
        <v>1</v>
      </c>
      <c r="K16" s="20">
        <v>398272000</v>
      </c>
      <c r="L16" s="21">
        <f t="shared" si="0"/>
        <v>398272</v>
      </c>
      <c r="M16" s="15" t="s">
        <v>21</v>
      </c>
    </row>
    <row r="17" spans="1:13" s="7" customFormat="1" x14ac:dyDescent="0.2">
      <c r="A17" s="2" t="s">
        <v>38</v>
      </c>
      <c r="B17" s="6" t="s">
        <v>38</v>
      </c>
      <c r="C17" s="3" t="s">
        <v>39</v>
      </c>
      <c r="D17" s="4" t="s">
        <v>38</v>
      </c>
      <c r="E17" s="5" t="s">
        <v>38</v>
      </c>
      <c r="F17" s="3" t="s">
        <v>38</v>
      </c>
      <c r="G17" s="3" t="s">
        <v>38</v>
      </c>
      <c r="H17" s="3" t="s">
        <v>38</v>
      </c>
      <c r="I17" s="3" t="s">
        <v>38</v>
      </c>
      <c r="J17" s="3" t="s">
        <v>38</v>
      </c>
      <c r="K17" s="3" t="s">
        <v>38</v>
      </c>
      <c r="L17" s="5">
        <f>SUM(L6:L16)</f>
        <v>782781.16</v>
      </c>
      <c r="M17" s="3"/>
    </row>
    <row r="18" spans="1:13" s="22" customFormat="1" ht="47.25" x14ac:dyDescent="0.2">
      <c r="A18" s="15">
        <v>1</v>
      </c>
      <c r="B18" s="16" t="s">
        <v>5</v>
      </c>
      <c r="C18" s="17" t="s">
        <v>81</v>
      </c>
      <c r="D18" s="18" t="s">
        <v>30</v>
      </c>
      <c r="E18" s="15" t="s">
        <v>18</v>
      </c>
      <c r="F18" s="16" t="s">
        <v>82</v>
      </c>
      <c r="G18" s="17" t="s">
        <v>83</v>
      </c>
      <c r="H18" s="15">
        <v>307993532</v>
      </c>
      <c r="I18" s="15" t="s">
        <v>31</v>
      </c>
      <c r="J18" s="19">
        <v>10</v>
      </c>
      <c r="K18" s="20">
        <v>2499000</v>
      </c>
      <c r="L18" s="21">
        <f>(+K18*J18)/1000</f>
        <v>24990</v>
      </c>
      <c r="M18" s="15" t="s">
        <v>95</v>
      </c>
    </row>
    <row r="19" spans="1:13" s="22" customFormat="1" ht="47.25" x14ac:dyDescent="0.2">
      <c r="A19" s="15">
        <v>2</v>
      </c>
      <c r="B19" s="16" t="s">
        <v>5</v>
      </c>
      <c r="C19" s="17" t="s">
        <v>33</v>
      </c>
      <c r="D19" s="18" t="s">
        <v>30</v>
      </c>
      <c r="E19" s="15" t="s">
        <v>18</v>
      </c>
      <c r="F19" s="16" t="s">
        <v>84</v>
      </c>
      <c r="G19" s="17" t="s">
        <v>85</v>
      </c>
      <c r="H19" s="15">
        <v>305265949</v>
      </c>
      <c r="I19" s="15" t="s">
        <v>27</v>
      </c>
      <c r="J19" s="19">
        <v>10</v>
      </c>
      <c r="K19" s="20">
        <v>7240000</v>
      </c>
      <c r="L19" s="21">
        <f>+K19*J19/1000</f>
        <v>72400</v>
      </c>
      <c r="M19" s="15" t="s">
        <v>95</v>
      </c>
    </row>
    <row r="20" spans="1:13" s="22" customFormat="1" ht="47.25" x14ac:dyDescent="0.2">
      <c r="A20" s="15">
        <v>3</v>
      </c>
      <c r="B20" s="16" t="s">
        <v>5</v>
      </c>
      <c r="C20" s="17" t="s">
        <v>86</v>
      </c>
      <c r="D20" s="18" t="s">
        <v>30</v>
      </c>
      <c r="E20" s="15" t="s">
        <v>18</v>
      </c>
      <c r="F20" s="16" t="s">
        <v>87</v>
      </c>
      <c r="G20" s="17" t="s">
        <v>88</v>
      </c>
      <c r="H20" s="15" t="s">
        <v>89</v>
      </c>
      <c r="I20" s="15" t="s">
        <v>31</v>
      </c>
      <c r="J20" s="19">
        <v>10</v>
      </c>
      <c r="K20" s="20">
        <v>3939000</v>
      </c>
      <c r="L20" s="21">
        <f>(+K20*J20)/1000</f>
        <v>39390</v>
      </c>
      <c r="M20" s="15" t="s">
        <v>95</v>
      </c>
    </row>
    <row r="21" spans="1:13" s="22" customFormat="1" ht="47.25" x14ac:dyDescent="0.2">
      <c r="A21" s="15">
        <v>4</v>
      </c>
      <c r="B21" s="16" t="s">
        <v>5</v>
      </c>
      <c r="C21" s="17" t="s">
        <v>86</v>
      </c>
      <c r="D21" s="18" t="s">
        <v>30</v>
      </c>
      <c r="E21" s="15" t="s">
        <v>18</v>
      </c>
      <c r="F21" s="16" t="s">
        <v>90</v>
      </c>
      <c r="G21" s="17" t="s">
        <v>88</v>
      </c>
      <c r="H21" s="15" t="s">
        <v>89</v>
      </c>
      <c r="I21" s="15" t="s">
        <v>31</v>
      </c>
      <c r="J21" s="19">
        <v>10</v>
      </c>
      <c r="K21" s="20">
        <v>3919500</v>
      </c>
      <c r="L21" s="21">
        <f>(+K21*J21)/1000</f>
        <v>39195</v>
      </c>
      <c r="M21" s="15" t="s">
        <v>95</v>
      </c>
    </row>
    <row r="22" spans="1:13" s="22" customFormat="1" ht="47.25" x14ac:dyDescent="0.2">
      <c r="A22" s="15">
        <v>5</v>
      </c>
      <c r="B22" s="16" t="s">
        <v>5</v>
      </c>
      <c r="C22" s="17" t="s">
        <v>33</v>
      </c>
      <c r="D22" s="18" t="s">
        <v>30</v>
      </c>
      <c r="E22" s="15" t="s">
        <v>18</v>
      </c>
      <c r="F22" s="16" t="s">
        <v>91</v>
      </c>
      <c r="G22" s="17" t="s">
        <v>85</v>
      </c>
      <c r="H22" s="15" t="s">
        <v>92</v>
      </c>
      <c r="I22" s="15" t="s">
        <v>27</v>
      </c>
      <c r="J22" s="19">
        <v>10</v>
      </c>
      <c r="K22" s="20">
        <v>7240000</v>
      </c>
      <c r="L22" s="21">
        <f>(+K22*J22)/1000</f>
        <v>72400</v>
      </c>
      <c r="M22" s="15" t="s">
        <v>95</v>
      </c>
    </row>
    <row r="23" spans="1:13" s="22" customFormat="1" ht="47.25" x14ac:dyDescent="0.2">
      <c r="A23" s="15">
        <v>6</v>
      </c>
      <c r="B23" s="16" t="s">
        <v>5</v>
      </c>
      <c r="C23" s="17" t="s">
        <v>81</v>
      </c>
      <c r="D23" s="18" t="s">
        <v>30</v>
      </c>
      <c r="E23" s="15" t="s">
        <v>18</v>
      </c>
      <c r="F23" s="16" t="s">
        <v>93</v>
      </c>
      <c r="G23" s="17" t="s">
        <v>83</v>
      </c>
      <c r="H23" s="15">
        <v>307993532</v>
      </c>
      <c r="I23" s="15" t="s">
        <v>31</v>
      </c>
      <c r="J23" s="19">
        <v>1</v>
      </c>
      <c r="K23" s="20">
        <v>2500000</v>
      </c>
      <c r="L23" s="21">
        <f>(+K23*J23)/1000</f>
        <v>2500</v>
      </c>
      <c r="M23" s="15" t="s">
        <v>95</v>
      </c>
    </row>
    <row r="24" spans="1:13" s="22" customFormat="1" ht="47.25" x14ac:dyDescent="0.2">
      <c r="A24" s="15">
        <v>7</v>
      </c>
      <c r="B24" s="16" t="s">
        <v>5</v>
      </c>
      <c r="C24" s="17" t="s">
        <v>81</v>
      </c>
      <c r="D24" s="18" t="s">
        <v>30</v>
      </c>
      <c r="E24" s="15" t="s">
        <v>18</v>
      </c>
      <c r="F24" s="16" t="s">
        <v>94</v>
      </c>
      <c r="G24" s="17" t="s">
        <v>83</v>
      </c>
      <c r="H24" s="15">
        <v>307993532</v>
      </c>
      <c r="I24" s="15" t="s">
        <v>31</v>
      </c>
      <c r="J24" s="19">
        <v>9</v>
      </c>
      <c r="K24" s="20">
        <v>2498999</v>
      </c>
      <c r="L24" s="21">
        <f>(+K24*J24)/1000</f>
        <v>22490.991000000002</v>
      </c>
      <c r="M24" s="15" t="s">
        <v>95</v>
      </c>
    </row>
    <row r="25" spans="1:13" s="7" customFormat="1" x14ac:dyDescent="0.2">
      <c r="A25" s="2" t="s">
        <v>38</v>
      </c>
      <c r="B25" s="2" t="s">
        <v>38</v>
      </c>
      <c r="C25" s="3" t="s">
        <v>39</v>
      </c>
      <c r="D25" s="4" t="s">
        <v>38</v>
      </c>
      <c r="E25" s="5" t="s">
        <v>38</v>
      </c>
      <c r="F25" s="3" t="s">
        <v>38</v>
      </c>
      <c r="G25" s="3" t="s">
        <v>38</v>
      </c>
      <c r="H25" s="3" t="s">
        <v>38</v>
      </c>
      <c r="I25" s="3" t="s">
        <v>38</v>
      </c>
      <c r="J25" s="3" t="s">
        <v>38</v>
      </c>
      <c r="K25" s="3" t="s">
        <v>38</v>
      </c>
      <c r="L25" s="5">
        <f>SUM(L18:L24)</f>
        <v>273365.99099999998</v>
      </c>
      <c r="M25" s="3"/>
    </row>
    <row r="26" spans="1:13" s="22" customFormat="1" ht="63" x14ac:dyDescent="0.2">
      <c r="A26" s="15">
        <v>1</v>
      </c>
      <c r="B26" s="38" t="s">
        <v>5</v>
      </c>
      <c r="C26" s="39" t="s">
        <v>96</v>
      </c>
      <c r="D26" s="40" t="s">
        <v>97</v>
      </c>
      <c r="E26" s="38" t="s">
        <v>12</v>
      </c>
      <c r="F26" s="41" t="s">
        <v>98</v>
      </c>
      <c r="G26" s="39" t="s">
        <v>99</v>
      </c>
      <c r="H26" s="42">
        <v>31305955040016</v>
      </c>
      <c r="I26" s="38" t="s">
        <v>100</v>
      </c>
      <c r="J26" s="43">
        <v>5</v>
      </c>
      <c r="K26" s="44">
        <v>1070000</v>
      </c>
      <c r="L26" s="45">
        <f>(+J26*K26)/1000</f>
        <v>5350</v>
      </c>
      <c r="M26" s="15" t="s">
        <v>22</v>
      </c>
    </row>
    <row r="27" spans="1:13" s="22" customFormat="1" ht="63" x14ac:dyDescent="0.2">
      <c r="A27" s="15">
        <v>2</v>
      </c>
      <c r="B27" s="38" t="s">
        <v>5</v>
      </c>
      <c r="C27" s="39" t="s">
        <v>101</v>
      </c>
      <c r="D27" s="40" t="s">
        <v>97</v>
      </c>
      <c r="E27" s="38" t="s">
        <v>12</v>
      </c>
      <c r="F27" s="41" t="s">
        <v>102</v>
      </c>
      <c r="G27" s="39" t="s">
        <v>103</v>
      </c>
      <c r="H27" s="38">
        <v>305100299</v>
      </c>
      <c r="I27" s="38" t="s">
        <v>31</v>
      </c>
      <c r="J27" s="43">
        <v>1</v>
      </c>
      <c r="K27" s="44">
        <v>9995000</v>
      </c>
      <c r="L27" s="45">
        <f>(+J27*K27)/1000</f>
        <v>9995</v>
      </c>
      <c r="M27" s="15" t="s">
        <v>22</v>
      </c>
    </row>
    <row r="28" spans="1:13" s="22" customFormat="1" ht="63" x14ac:dyDescent="0.2">
      <c r="A28" s="15">
        <v>3</v>
      </c>
      <c r="B28" s="38" t="s">
        <v>5</v>
      </c>
      <c r="C28" s="39" t="s">
        <v>45</v>
      </c>
      <c r="D28" s="40" t="s">
        <v>97</v>
      </c>
      <c r="E28" s="38" t="s">
        <v>12</v>
      </c>
      <c r="F28" s="41" t="s">
        <v>104</v>
      </c>
      <c r="G28" s="39" t="s">
        <v>105</v>
      </c>
      <c r="H28" s="38">
        <v>307312792</v>
      </c>
      <c r="I28" s="38" t="s">
        <v>31</v>
      </c>
      <c r="J28" s="43">
        <v>24</v>
      </c>
      <c r="K28" s="44">
        <v>1700000</v>
      </c>
      <c r="L28" s="45">
        <f>(+J28*K28)/1000</f>
        <v>40800</v>
      </c>
      <c r="M28" s="15" t="s">
        <v>22</v>
      </c>
    </row>
    <row r="29" spans="1:13" s="22" customFormat="1" ht="63" x14ac:dyDescent="0.2">
      <c r="A29" s="15">
        <v>4</v>
      </c>
      <c r="B29" s="38" t="s">
        <v>5</v>
      </c>
      <c r="C29" s="39" t="s">
        <v>46</v>
      </c>
      <c r="D29" s="40" t="s">
        <v>97</v>
      </c>
      <c r="E29" s="38" t="s">
        <v>12</v>
      </c>
      <c r="F29" s="41" t="s">
        <v>106</v>
      </c>
      <c r="G29" s="39" t="s">
        <v>105</v>
      </c>
      <c r="H29" s="38">
        <v>307312792</v>
      </c>
      <c r="I29" s="38" t="s">
        <v>107</v>
      </c>
      <c r="J29" s="43">
        <v>1</v>
      </c>
      <c r="K29" s="44">
        <v>5700000</v>
      </c>
      <c r="L29" s="45">
        <f>(+J29*K29)/1000</f>
        <v>5700</v>
      </c>
      <c r="M29" s="15" t="s">
        <v>22</v>
      </c>
    </row>
    <row r="30" spans="1:13" s="7" customFormat="1" x14ac:dyDescent="0.2">
      <c r="A30" s="2" t="s">
        <v>38</v>
      </c>
      <c r="B30" s="6" t="s">
        <v>38</v>
      </c>
      <c r="C30" s="3" t="s">
        <v>39</v>
      </c>
      <c r="D30" s="4" t="s">
        <v>38</v>
      </c>
      <c r="E30" s="5" t="s">
        <v>38</v>
      </c>
      <c r="F30" s="3" t="s">
        <v>38</v>
      </c>
      <c r="G30" s="3" t="s">
        <v>38</v>
      </c>
      <c r="H30" s="3" t="s">
        <v>38</v>
      </c>
      <c r="I30" s="3" t="s">
        <v>38</v>
      </c>
      <c r="J30" s="3" t="s">
        <v>38</v>
      </c>
      <c r="K30" s="3" t="s">
        <v>38</v>
      </c>
      <c r="L30" s="5">
        <f>SUM(L26:L29)</f>
        <v>61845</v>
      </c>
      <c r="M30" s="3"/>
    </row>
    <row r="31" spans="1:13" s="22" customFormat="1" ht="63" x14ac:dyDescent="0.2">
      <c r="A31" s="15">
        <v>1</v>
      </c>
      <c r="B31" s="38" t="s">
        <v>5</v>
      </c>
      <c r="C31" s="38" t="s">
        <v>32</v>
      </c>
      <c r="D31" s="39" t="s">
        <v>97</v>
      </c>
      <c r="E31" s="46" t="s">
        <v>12</v>
      </c>
      <c r="F31" s="47" t="s">
        <v>108</v>
      </c>
      <c r="G31" s="47" t="s">
        <v>109</v>
      </c>
      <c r="H31" s="48">
        <v>310775082</v>
      </c>
      <c r="I31" s="38" t="s">
        <v>19</v>
      </c>
      <c r="J31" s="43">
        <v>1</v>
      </c>
      <c r="K31" s="20">
        <v>2500000</v>
      </c>
      <c r="L31" s="20">
        <f>+J31*K31/1000</f>
        <v>2500</v>
      </c>
      <c r="M31" s="15" t="s">
        <v>40</v>
      </c>
    </row>
    <row r="32" spans="1:13" s="22" customFormat="1" ht="63" x14ac:dyDescent="0.2">
      <c r="A32" s="15">
        <v>2</v>
      </c>
      <c r="B32" s="38" t="s">
        <v>5</v>
      </c>
      <c r="C32" s="38" t="s">
        <v>110</v>
      </c>
      <c r="D32" s="39" t="s">
        <v>97</v>
      </c>
      <c r="E32" s="46" t="s">
        <v>12</v>
      </c>
      <c r="F32" s="47" t="s">
        <v>111</v>
      </c>
      <c r="G32" s="47" t="s">
        <v>112</v>
      </c>
      <c r="H32" s="48">
        <v>310775383</v>
      </c>
      <c r="I32" s="38" t="s">
        <v>19</v>
      </c>
      <c r="J32" s="43">
        <v>1</v>
      </c>
      <c r="K32" s="20">
        <v>2440000</v>
      </c>
      <c r="L32" s="20">
        <f>+J32*K32/1000</f>
        <v>2440</v>
      </c>
      <c r="M32" s="15" t="s">
        <v>40</v>
      </c>
    </row>
    <row r="33" spans="1:13" s="22" customFormat="1" ht="63" x14ac:dyDescent="0.2">
      <c r="A33" s="15">
        <v>3</v>
      </c>
      <c r="B33" s="38" t="s">
        <v>5</v>
      </c>
      <c r="C33" s="38" t="s">
        <v>113</v>
      </c>
      <c r="D33" s="39" t="s">
        <v>97</v>
      </c>
      <c r="E33" s="46" t="s">
        <v>12</v>
      </c>
      <c r="F33" s="47" t="s">
        <v>114</v>
      </c>
      <c r="G33" s="47" t="s">
        <v>115</v>
      </c>
      <c r="H33" s="48">
        <v>304144102</v>
      </c>
      <c r="I33" s="38" t="s">
        <v>19</v>
      </c>
      <c r="J33" s="43">
        <v>10</v>
      </c>
      <c r="K33" s="20">
        <v>7990000</v>
      </c>
      <c r="L33" s="20">
        <f>+J33*K33/1000</f>
        <v>79900</v>
      </c>
      <c r="M33" s="15" t="s">
        <v>40</v>
      </c>
    </row>
    <row r="34" spans="1:13" s="22" customFormat="1" ht="63" x14ac:dyDescent="0.2">
      <c r="A34" s="15">
        <v>3</v>
      </c>
      <c r="B34" s="38" t="s">
        <v>5</v>
      </c>
      <c r="C34" s="38" t="s">
        <v>116</v>
      </c>
      <c r="D34" s="39" t="s">
        <v>97</v>
      </c>
      <c r="E34" s="46" t="s">
        <v>12</v>
      </c>
      <c r="F34" s="47" t="s">
        <v>117</v>
      </c>
      <c r="G34" s="47" t="s">
        <v>118</v>
      </c>
      <c r="H34" s="48">
        <v>201429036</v>
      </c>
      <c r="I34" s="38" t="s">
        <v>19</v>
      </c>
      <c r="J34" s="43">
        <v>2</v>
      </c>
      <c r="K34" s="20">
        <v>10304000</v>
      </c>
      <c r="L34" s="20">
        <f>+J34*K34/1000</f>
        <v>20608</v>
      </c>
      <c r="M34" s="15" t="s">
        <v>40</v>
      </c>
    </row>
    <row r="35" spans="1:13" s="7" customFormat="1" x14ac:dyDescent="0.2">
      <c r="A35" s="2" t="s">
        <v>38</v>
      </c>
      <c r="B35" s="6" t="s">
        <v>38</v>
      </c>
      <c r="C35" s="3" t="s">
        <v>39</v>
      </c>
      <c r="D35" s="4" t="s">
        <v>38</v>
      </c>
      <c r="E35" s="5" t="s">
        <v>38</v>
      </c>
      <c r="F35" s="3" t="s">
        <v>38</v>
      </c>
      <c r="G35" s="3" t="s">
        <v>38</v>
      </c>
      <c r="H35" s="3" t="s">
        <v>38</v>
      </c>
      <c r="I35" s="3" t="s">
        <v>38</v>
      </c>
      <c r="J35" s="3" t="s">
        <v>38</v>
      </c>
      <c r="K35" s="3" t="s">
        <v>38</v>
      </c>
      <c r="L35" s="5">
        <f>SUM(L31:L34)</f>
        <v>105448</v>
      </c>
      <c r="M35" s="3"/>
    </row>
    <row r="36" spans="1:13" s="22" customFormat="1" ht="63" x14ac:dyDescent="0.2">
      <c r="A36" s="15">
        <v>1</v>
      </c>
      <c r="B36" s="16" t="s">
        <v>5</v>
      </c>
      <c r="C36" s="40" t="s">
        <v>119</v>
      </c>
      <c r="D36" s="39" t="s">
        <v>97</v>
      </c>
      <c r="E36" s="27" t="s">
        <v>12</v>
      </c>
      <c r="F36" s="49" t="s">
        <v>120</v>
      </c>
      <c r="G36" s="50" t="s">
        <v>121</v>
      </c>
      <c r="H36" s="51">
        <v>308959398</v>
      </c>
      <c r="I36" s="25" t="s">
        <v>122</v>
      </c>
      <c r="J36" s="52">
        <v>1</v>
      </c>
      <c r="K36" s="34">
        <v>6898000</v>
      </c>
      <c r="L36" s="53">
        <f>(J36*K36)/1000</f>
        <v>6898</v>
      </c>
      <c r="M36" s="15" t="s">
        <v>41</v>
      </c>
    </row>
    <row r="37" spans="1:13" s="7" customFormat="1" x14ac:dyDescent="0.2">
      <c r="A37" s="2" t="s">
        <v>38</v>
      </c>
      <c r="B37" s="6" t="s">
        <v>38</v>
      </c>
      <c r="C37" s="3" t="s">
        <v>39</v>
      </c>
      <c r="D37" s="4" t="s">
        <v>38</v>
      </c>
      <c r="E37" s="5" t="s">
        <v>38</v>
      </c>
      <c r="F37" s="3" t="s">
        <v>38</v>
      </c>
      <c r="G37" s="3" t="s">
        <v>38</v>
      </c>
      <c r="H37" s="3" t="s">
        <v>38</v>
      </c>
      <c r="I37" s="3" t="s">
        <v>38</v>
      </c>
      <c r="J37" s="3" t="s">
        <v>38</v>
      </c>
      <c r="K37" s="3" t="s">
        <v>38</v>
      </c>
      <c r="L37" s="5">
        <f>SUM(L36:L36)</f>
        <v>6898</v>
      </c>
      <c r="M37" s="3"/>
    </row>
    <row r="38" spans="1:13" s="22" customFormat="1" ht="63" x14ac:dyDescent="0.2">
      <c r="A38" s="15">
        <v>1</v>
      </c>
      <c r="B38" s="16" t="s">
        <v>20</v>
      </c>
      <c r="C38" s="39" t="s">
        <v>26</v>
      </c>
      <c r="D38" s="40" t="s">
        <v>97</v>
      </c>
      <c r="E38" s="54" t="s">
        <v>12</v>
      </c>
      <c r="F38" s="41" t="s">
        <v>123</v>
      </c>
      <c r="G38" s="39" t="s">
        <v>124</v>
      </c>
      <c r="H38" s="38">
        <v>301688417</v>
      </c>
      <c r="I38" s="54" t="s">
        <v>19</v>
      </c>
      <c r="J38" s="43">
        <v>2</v>
      </c>
      <c r="K38" s="44">
        <v>4185000</v>
      </c>
      <c r="L38" s="44">
        <f>(+K38*J38)/1000</f>
        <v>8370</v>
      </c>
      <c r="M38" s="15" t="s">
        <v>42</v>
      </c>
    </row>
    <row r="39" spans="1:13" s="22" customFormat="1" ht="63" x14ac:dyDescent="0.2">
      <c r="A39" s="15">
        <v>2</v>
      </c>
      <c r="B39" s="16" t="s">
        <v>20</v>
      </c>
      <c r="C39" s="39" t="s">
        <v>47</v>
      </c>
      <c r="D39" s="40" t="s">
        <v>97</v>
      </c>
      <c r="E39" s="54" t="s">
        <v>12</v>
      </c>
      <c r="F39" s="41" t="s">
        <v>125</v>
      </c>
      <c r="G39" s="39" t="s">
        <v>126</v>
      </c>
      <c r="H39" s="38">
        <v>311108238</v>
      </c>
      <c r="I39" s="54" t="s">
        <v>19</v>
      </c>
      <c r="J39" s="43">
        <v>3</v>
      </c>
      <c r="K39" s="44">
        <v>7200000</v>
      </c>
      <c r="L39" s="44">
        <f>(+K39*J39)/1000</f>
        <v>21600</v>
      </c>
      <c r="M39" s="15" t="s">
        <v>42</v>
      </c>
    </row>
    <row r="40" spans="1:13" s="22" customFormat="1" ht="47.25" x14ac:dyDescent="0.2">
      <c r="A40" s="15">
        <v>3</v>
      </c>
      <c r="B40" s="16" t="s">
        <v>20</v>
      </c>
      <c r="C40" s="39" t="s">
        <v>127</v>
      </c>
      <c r="D40" s="40" t="s">
        <v>36</v>
      </c>
      <c r="E40" s="54" t="s">
        <v>128</v>
      </c>
      <c r="F40" s="41" t="s">
        <v>129</v>
      </c>
      <c r="G40" s="39" t="s">
        <v>130</v>
      </c>
      <c r="H40" s="38">
        <v>204850106</v>
      </c>
      <c r="I40" s="54" t="s">
        <v>19</v>
      </c>
      <c r="J40" s="43">
        <v>1</v>
      </c>
      <c r="K40" s="44">
        <v>479999520</v>
      </c>
      <c r="L40" s="44">
        <f>(+K40*J40)/1000</f>
        <v>479999.52</v>
      </c>
      <c r="M40" s="15" t="s">
        <v>42</v>
      </c>
    </row>
    <row r="41" spans="1:13" s="7" customFormat="1" x14ac:dyDescent="0.2">
      <c r="A41" s="2" t="s">
        <v>38</v>
      </c>
      <c r="B41" s="6" t="s">
        <v>38</v>
      </c>
      <c r="C41" s="3" t="s">
        <v>39</v>
      </c>
      <c r="D41" s="4" t="s">
        <v>38</v>
      </c>
      <c r="E41" s="5" t="s">
        <v>38</v>
      </c>
      <c r="F41" s="3" t="s">
        <v>38</v>
      </c>
      <c r="G41" s="3" t="s">
        <v>38</v>
      </c>
      <c r="H41" s="3" t="s">
        <v>38</v>
      </c>
      <c r="I41" s="3" t="s">
        <v>38</v>
      </c>
      <c r="J41" s="3" t="s">
        <v>38</v>
      </c>
      <c r="K41" s="3" t="s">
        <v>38</v>
      </c>
      <c r="L41" s="5">
        <f>SUM(L38:L40)</f>
        <v>509969.52</v>
      </c>
      <c r="M41" s="3"/>
    </row>
    <row r="42" spans="1:13" s="22" customFormat="1" ht="47.25" x14ac:dyDescent="0.2">
      <c r="A42" s="15">
        <v>1</v>
      </c>
      <c r="B42" s="16" t="s">
        <v>5</v>
      </c>
      <c r="C42" s="39" t="s">
        <v>136</v>
      </c>
      <c r="D42" s="40" t="s">
        <v>30</v>
      </c>
      <c r="E42" s="38" t="s">
        <v>12</v>
      </c>
      <c r="F42" s="41" t="s">
        <v>133</v>
      </c>
      <c r="G42" s="39" t="s">
        <v>134</v>
      </c>
      <c r="H42" s="38" t="s">
        <v>135</v>
      </c>
      <c r="I42" s="38" t="s">
        <v>19</v>
      </c>
      <c r="J42" s="43">
        <v>1</v>
      </c>
      <c r="K42" s="44">
        <v>5799999</v>
      </c>
      <c r="L42" s="45">
        <f>K42/1000</f>
        <v>5799.9989999999998</v>
      </c>
      <c r="M42" s="15" t="s">
        <v>23</v>
      </c>
    </row>
    <row r="43" spans="1:13" s="7" customFormat="1" x14ac:dyDescent="0.2">
      <c r="A43" s="2" t="s">
        <v>38</v>
      </c>
      <c r="B43" s="6" t="s">
        <v>38</v>
      </c>
      <c r="C43" s="3" t="s">
        <v>39</v>
      </c>
      <c r="D43" s="4" t="s">
        <v>38</v>
      </c>
      <c r="E43" s="5" t="s">
        <v>38</v>
      </c>
      <c r="F43" s="3" t="s">
        <v>38</v>
      </c>
      <c r="G43" s="3" t="s">
        <v>38</v>
      </c>
      <c r="H43" s="3" t="s">
        <v>38</v>
      </c>
      <c r="I43" s="3" t="s">
        <v>38</v>
      </c>
      <c r="J43" s="3" t="s">
        <v>38</v>
      </c>
      <c r="K43" s="3" t="s">
        <v>38</v>
      </c>
      <c r="L43" s="5">
        <f>SUM(L42:L42)</f>
        <v>5799.9989999999998</v>
      </c>
      <c r="M43" s="3"/>
    </row>
    <row r="44" spans="1:13" s="22" customFormat="1" ht="47.25" x14ac:dyDescent="0.2">
      <c r="A44" s="15">
        <v>1</v>
      </c>
      <c r="B44" s="16" t="s">
        <v>20</v>
      </c>
      <c r="C44" s="55" t="s">
        <v>33</v>
      </c>
      <c r="D44" s="18" t="s">
        <v>43</v>
      </c>
      <c r="E44" s="56" t="s">
        <v>18</v>
      </c>
      <c r="F44" s="16" t="s">
        <v>131</v>
      </c>
      <c r="G44" s="17" t="s">
        <v>132</v>
      </c>
      <c r="H44" s="15">
        <v>308412572</v>
      </c>
      <c r="I44" s="57" t="s">
        <v>19</v>
      </c>
      <c r="J44" s="58">
        <v>5</v>
      </c>
      <c r="K44" s="59">
        <v>13899999</v>
      </c>
      <c r="L44" s="60">
        <f>(+J44*K44)/1000</f>
        <v>69499.994999999995</v>
      </c>
      <c r="M44" s="23" t="s">
        <v>44</v>
      </c>
    </row>
    <row r="45" spans="1:13" s="7" customFormat="1" x14ac:dyDescent="0.2">
      <c r="A45" s="2" t="s">
        <v>38</v>
      </c>
      <c r="B45" s="6" t="s">
        <v>38</v>
      </c>
      <c r="C45" s="3" t="s">
        <v>39</v>
      </c>
      <c r="D45" s="4" t="s">
        <v>38</v>
      </c>
      <c r="E45" s="5" t="s">
        <v>38</v>
      </c>
      <c r="F45" s="3" t="s">
        <v>38</v>
      </c>
      <c r="G45" s="3" t="s">
        <v>38</v>
      </c>
      <c r="H45" s="3" t="s">
        <v>38</v>
      </c>
      <c r="I45" s="3" t="s">
        <v>38</v>
      </c>
      <c r="J45" s="3" t="s">
        <v>38</v>
      </c>
      <c r="K45" s="3" t="s">
        <v>38</v>
      </c>
      <c r="L45" s="5">
        <f>SUM(L44:L44)</f>
        <v>69499.994999999995</v>
      </c>
      <c r="M45" s="3"/>
    </row>
    <row r="46" spans="1:13" s="22" customFormat="1" ht="47.25" x14ac:dyDescent="0.2">
      <c r="A46" s="15">
        <v>1</v>
      </c>
      <c r="B46" s="16" t="s">
        <v>5</v>
      </c>
      <c r="C46" s="39" t="s">
        <v>137</v>
      </c>
      <c r="D46" s="39" t="s">
        <v>30</v>
      </c>
      <c r="E46" s="61" t="s">
        <v>18</v>
      </c>
      <c r="F46" s="43" t="s">
        <v>138</v>
      </c>
      <c r="G46" s="43" t="s">
        <v>139</v>
      </c>
      <c r="H46" s="43" t="s">
        <v>140</v>
      </c>
      <c r="I46" s="38" t="s">
        <v>19</v>
      </c>
      <c r="J46" s="43">
        <v>5</v>
      </c>
      <c r="K46" s="44">
        <v>4990000</v>
      </c>
      <c r="L46" s="45">
        <f>+J46*K46/1000</f>
        <v>24950</v>
      </c>
      <c r="M46" s="23" t="s">
        <v>28</v>
      </c>
    </row>
    <row r="47" spans="1:13" s="22" customFormat="1" ht="47.25" x14ac:dyDescent="0.2">
      <c r="A47" s="15">
        <v>2</v>
      </c>
      <c r="B47" s="16" t="s">
        <v>5</v>
      </c>
      <c r="C47" s="39" t="s">
        <v>137</v>
      </c>
      <c r="D47" s="39" t="s">
        <v>30</v>
      </c>
      <c r="E47" s="61" t="s">
        <v>18</v>
      </c>
      <c r="F47" s="43" t="s">
        <v>141</v>
      </c>
      <c r="G47" s="43" t="s">
        <v>142</v>
      </c>
      <c r="H47" s="43" t="s">
        <v>143</v>
      </c>
      <c r="I47" s="38" t="s">
        <v>19</v>
      </c>
      <c r="J47" s="43">
        <v>5</v>
      </c>
      <c r="K47" s="44">
        <v>5299999</v>
      </c>
      <c r="L47" s="45">
        <f>+J47*K47/1000</f>
        <v>26499.994999999999</v>
      </c>
      <c r="M47" s="23" t="s">
        <v>28</v>
      </c>
    </row>
    <row r="48" spans="1:13" s="22" customFormat="1" ht="47.25" x14ac:dyDescent="0.2">
      <c r="A48" s="15">
        <v>3</v>
      </c>
      <c r="B48" s="16" t="s">
        <v>5</v>
      </c>
      <c r="C48" s="39" t="s">
        <v>35</v>
      </c>
      <c r="D48" s="39" t="s">
        <v>30</v>
      </c>
      <c r="E48" s="61" t="s">
        <v>18</v>
      </c>
      <c r="F48" s="43" t="s">
        <v>144</v>
      </c>
      <c r="G48" s="43" t="s">
        <v>145</v>
      </c>
      <c r="H48" s="43" t="s">
        <v>146</v>
      </c>
      <c r="I48" s="38" t="s">
        <v>19</v>
      </c>
      <c r="J48" s="43">
        <v>1</v>
      </c>
      <c r="K48" s="44">
        <v>9289423</v>
      </c>
      <c r="L48" s="45">
        <f>+J48*K48/1000</f>
        <v>9289.4230000000007</v>
      </c>
      <c r="M48" s="23" t="s">
        <v>28</v>
      </c>
    </row>
    <row r="49" spans="1:13" s="22" customFormat="1" ht="47.25" x14ac:dyDescent="0.2">
      <c r="A49" s="15">
        <v>4</v>
      </c>
      <c r="B49" s="16" t="s">
        <v>5</v>
      </c>
      <c r="C49" s="39" t="s">
        <v>35</v>
      </c>
      <c r="D49" s="39" t="s">
        <v>30</v>
      </c>
      <c r="E49" s="61" t="s">
        <v>18</v>
      </c>
      <c r="F49" s="43" t="s">
        <v>147</v>
      </c>
      <c r="G49" s="43" t="s">
        <v>148</v>
      </c>
      <c r="H49" s="43" t="s">
        <v>149</v>
      </c>
      <c r="I49" s="38" t="s">
        <v>19</v>
      </c>
      <c r="J49" s="43">
        <v>5</v>
      </c>
      <c r="K49" s="44">
        <v>1980000</v>
      </c>
      <c r="L49" s="45">
        <f>+J49*K49/1000</f>
        <v>9900</v>
      </c>
      <c r="M49" s="23" t="s">
        <v>28</v>
      </c>
    </row>
    <row r="50" spans="1:13" s="7" customFormat="1" x14ac:dyDescent="0.2">
      <c r="A50" s="2" t="s">
        <v>38</v>
      </c>
      <c r="B50" s="6" t="s">
        <v>38</v>
      </c>
      <c r="C50" s="3" t="s">
        <v>39</v>
      </c>
      <c r="D50" s="4" t="s">
        <v>38</v>
      </c>
      <c r="E50" s="5" t="s">
        <v>38</v>
      </c>
      <c r="F50" s="3" t="s">
        <v>38</v>
      </c>
      <c r="G50" s="3" t="s">
        <v>38</v>
      </c>
      <c r="H50" s="3" t="s">
        <v>38</v>
      </c>
      <c r="I50" s="3" t="s">
        <v>38</v>
      </c>
      <c r="J50" s="3" t="s">
        <v>38</v>
      </c>
      <c r="K50" s="3" t="s">
        <v>38</v>
      </c>
      <c r="L50" s="5">
        <f>SUM(L46:L49)</f>
        <v>70639.418000000005</v>
      </c>
      <c r="M50" s="3"/>
    </row>
    <row r="51" spans="1:13" s="22" customFormat="1" ht="47.25" x14ac:dyDescent="0.2">
      <c r="A51" s="15">
        <v>1</v>
      </c>
      <c r="B51" s="16" t="s">
        <v>5</v>
      </c>
      <c r="C51" s="39" t="s">
        <v>150</v>
      </c>
      <c r="D51" s="39" t="s">
        <v>30</v>
      </c>
      <c r="E51" s="61" t="s">
        <v>151</v>
      </c>
      <c r="F51" s="43" t="s">
        <v>152</v>
      </c>
      <c r="G51" s="43" t="s">
        <v>153</v>
      </c>
      <c r="H51" s="43">
        <v>302123328</v>
      </c>
      <c r="I51" s="38" t="s">
        <v>19</v>
      </c>
      <c r="J51" s="43">
        <v>25</v>
      </c>
      <c r="K51" s="44">
        <v>8174000</v>
      </c>
      <c r="L51" s="45">
        <f t="shared" ref="L51:L52" si="1">+J51*K51/1000</f>
        <v>204350</v>
      </c>
      <c r="M51" s="23" t="s">
        <v>29</v>
      </c>
    </row>
    <row r="52" spans="1:13" s="22" customFormat="1" ht="47.25" x14ac:dyDescent="0.2">
      <c r="A52" s="15">
        <v>2</v>
      </c>
      <c r="B52" s="16" t="s">
        <v>5</v>
      </c>
      <c r="C52" s="39" t="s">
        <v>154</v>
      </c>
      <c r="D52" s="39" t="s">
        <v>30</v>
      </c>
      <c r="E52" s="61" t="s">
        <v>151</v>
      </c>
      <c r="F52" s="43" t="s">
        <v>155</v>
      </c>
      <c r="G52" s="43" t="s">
        <v>156</v>
      </c>
      <c r="H52" s="43">
        <v>204960261</v>
      </c>
      <c r="I52" s="38" t="s">
        <v>19</v>
      </c>
      <c r="J52" s="43">
        <v>1</v>
      </c>
      <c r="K52" s="44">
        <v>2100000</v>
      </c>
      <c r="L52" s="45">
        <f t="shared" si="1"/>
        <v>2100</v>
      </c>
      <c r="M52" s="23" t="s">
        <v>29</v>
      </c>
    </row>
    <row r="53" spans="1:13" s="22" customFormat="1" ht="47.25" x14ac:dyDescent="0.2">
      <c r="A53" s="15">
        <v>2</v>
      </c>
      <c r="B53" s="16" t="s">
        <v>5</v>
      </c>
      <c r="C53" s="39" t="s">
        <v>157</v>
      </c>
      <c r="D53" s="39" t="s">
        <v>30</v>
      </c>
      <c r="E53" s="61" t="s">
        <v>151</v>
      </c>
      <c r="F53" s="43" t="s">
        <v>155</v>
      </c>
      <c r="G53" s="43" t="s">
        <v>158</v>
      </c>
      <c r="H53" s="43">
        <v>302290533</v>
      </c>
      <c r="I53" s="38" t="s">
        <v>19</v>
      </c>
      <c r="J53" s="43">
        <v>1</v>
      </c>
      <c r="K53" s="44">
        <v>3470899</v>
      </c>
      <c r="L53" s="45">
        <f>+J53*K53/1000</f>
        <v>3470.8989999999999</v>
      </c>
      <c r="M53" s="23" t="s">
        <v>29</v>
      </c>
    </row>
    <row r="54" spans="1:13" s="7" customFormat="1" x14ac:dyDescent="0.2">
      <c r="A54" s="2" t="s">
        <v>38</v>
      </c>
      <c r="B54" s="6" t="s">
        <v>38</v>
      </c>
      <c r="C54" s="3" t="s">
        <v>39</v>
      </c>
      <c r="D54" s="4" t="s">
        <v>38</v>
      </c>
      <c r="E54" s="5" t="s">
        <v>38</v>
      </c>
      <c r="F54" s="3" t="s">
        <v>38</v>
      </c>
      <c r="G54" s="3" t="s">
        <v>38</v>
      </c>
      <c r="H54" s="3" t="s">
        <v>38</v>
      </c>
      <c r="I54" s="3" t="s">
        <v>38</v>
      </c>
      <c r="J54" s="3" t="s">
        <v>38</v>
      </c>
      <c r="K54" s="3" t="s">
        <v>38</v>
      </c>
      <c r="L54" s="5">
        <f>SUM(L51:L53)</f>
        <v>209920.899</v>
      </c>
      <c r="M54" s="3"/>
    </row>
    <row r="55" spans="1:13" s="22" customFormat="1" ht="31.5" x14ac:dyDescent="0.2">
      <c r="A55" s="15">
        <v>1</v>
      </c>
      <c r="B55" s="16" t="s">
        <v>5</v>
      </c>
      <c r="C55" s="17"/>
      <c r="D55" s="18"/>
      <c r="E55" s="15"/>
      <c r="F55" s="16"/>
      <c r="G55" s="17"/>
      <c r="H55" s="15"/>
      <c r="I55" s="15"/>
      <c r="J55" s="19"/>
      <c r="K55" s="20"/>
      <c r="L55" s="20">
        <f>(+K55*J55)/1000</f>
        <v>0</v>
      </c>
      <c r="M55" s="23" t="s">
        <v>24</v>
      </c>
    </row>
    <row r="56" spans="1:13" s="7" customFormat="1" x14ac:dyDescent="0.2">
      <c r="A56" s="2" t="s">
        <v>38</v>
      </c>
      <c r="B56" s="6" t="s">
        <v>38</v>
      </c>
      <c r="C56" s="3" t="s">
        <v>39</v>
      </c>
      <c r="D56" s="4" t="s">
        <v>38</v>
      </c>
      <c r="E56" s="5" t="s">
        <v>38</v>
      </c>
      <c r="F56" s="3" t="s">
        <v>38</v>
      </c>
      <c r="G56" s="3" t="s">
        <v>38</v>
      </c>
      <c r="H56" s="3" t="s">
        <v>38</v>
      </c>
      <c r="I56" s="3" t="s">
        <v>38</v>
      </c>
      <c r="J56" s="3" t="s">
        <v>38</v>
      </c>
      <c r="K56" s="3" t="s">
        <v>38</v>
      </c>
      <c r="L56" s="5">
        <f>SUM(L55:L55)</f>
        <v>0</v>
      </c>
      <c r="M56" s="3"/>
    </row>
    <row r="57" spans="1:13" customFormat="1" ht="47.25" x14ac:dyDescent="0.2">
      <c r="A57" s="38">
        <v>3</v>
      </c>
      <c r="B57" s="38" t="s">
        <v>5</v>
      </c>
      <c r="C57" s="38" t="s">
        <v>33</v>
      </c>
      <c r="D57" s="39" t="s">
        <v>30</v>
      </c>
      <c r="E57" s="61" t="s">
        <v>18</v>
      </c>
      <c r="F57" s="43" t="s">
        <v>163</v>
      </c>
      <c r="G57" s="43" t="s">
        <v>142</v>
      </c>
      <c r="H57" s="43" t="s">
        <v>143</v>
      </c>
      <c r="I57" s="38" t="s">
        <v>19</v>
      </c>
      <c r="J57" s="43">
        <v>1</v>
      </c>
      <c r="K57" s="44">
        <v>10789999</v>
      </c>
      <c r="L57" s="45">
        <f t="shared" ref="L57" si="2">+J57*K57/1000</f>
        <v>10789.999</v>
      </c>
      <c r="M57" s="38" t="s">
        <v>48</v>
      </c>
    </row>
    <row r="58" spans="1:13" customFormat="1" ht="47.25" x14ac:dyDescent="0.2">
      <c r="A58" s="38">
        <v>4</v>
      </c>
      <c r="B58" s="38" t="s">
        <v>5</v>
      </c>
      <c r="C58" s="38" t="s">
        <v>50</v>
      </c>
      <c r="D58" s="39" t="s">
        <v>30</v>
      </c>
      <c r="E58" s="61" t="s">
        <v>18</v>
      </c>
      <c r="F58" s="43" t="s">
        <v>164</v>
      </c>
      <c r="G58" s="43" t="s">
        <v>159</v>
      </c>
      <c r="H58" s="43" t="s">
        <v>160</v>
      </c>
      <c r="I58" s="38" t="s">
        <v>19</v>
      </c>
      <c r="J58" s="43">
        <v>10</v>
      </c>
      <c r="K58" s="44">
        <v>789957</v>
      </c>
      <c r="L58" s="45">
        <f t="shared" ref="L58:L59" si="3">+J58*K58/1000</f>
        <v>7899.57</v>
      </c>
      <c r="M58" s="38" t="s">
        <v>48</v>
      </c>
    </row>
    <row r="59" spans="1:13" customFormat="1" ht="47.25" x14ac:dyDescent="0.2">
      <c r="A59" s="38">
        <v>1</v>
      </c>
      <c r="B59" s="38" t="s">
        <v>5</v>
      </c>
      <c r="C59" s="38" t="s">
        <v>161</v>
      </c>
      <c r="D59" s="39" t="s">
        <v>30</v>
      </c>
      <c r="E59" s="61" t="s">
        <v>162</v>
      </c>
      <c r="F59" s="43"/>
      <c r="G59" s="43"/>
      <c r="H59" s="43">
        <v>104000000</v>
      </c>
      <c r="I59" s="38" t="s">
        <v>165</v>
      </c>
      <c r="J59" s="43">
        <v>1</v>
      </c>
      <c r="K59" s="44">
        <v>104000000</v>
      </c>
      <c r="L59" s="45">
        <f t="shared" si="3"/>
        <v>104000</v>
      </c>
      <c r="M59" s="38" t="s">
        <v>48</v>
      </c>
    </row>
    <row r="60" spans="1:13" s="7" customFormat="1" x14ac:dyDescent="0.2">
      <c r="A60" s="2" t="s">
        <v>38</v>
      </c>
      <c r="B60" s="6" t="s">
        <v>38</v>
      </c>
      <c r="C60" s="3" t="s">
        <v>39</v>
      </c>
      <c r="D60" s="4" t="s">
        <v>38</v>
      </c>
      <c r="E60" s="5" t="s">
        <v>38</v>
      </c>
      <c r="F60" s="3" t="s">
        <v>38</v>
      </c>
      <c r="G60" s="3" t="s">
        <v>38</v>
      </c>
      <c r="H60" s="3" t="s">
        <v>38</v>
      </c>
      <c r="I60" s="3" t="s">
        <v>38</v>
      </c>
      <c r="J60" s="3" t="s">
        <v>38</v>
      </c>
      <c r="K60" s="3" t="s">
        <v>38</v>
      </c>
      <c r="L60" s="5">
        <f>SUM(L57:L59)</f>
        <v>122689.569</v>
      </c>
      <c r="M60" s="3"/>
    </row>
    <row r="61" spans="1:13" customFormat="1" ht="47.25" x14ac:dyDescent="0.2">
      <c r="A61" s="38">
        <v>1</v>
      </c>
      <c r="B61" s="38" t="s">
        <v>5</v>
      </c>
      <c r="C61" s="39" t="s">
        <v>33</v>
      </c>
      <c r="D61" s="39" t="s">
        <v>30</v>
      </c>
      <c r="E61" s="61" t="s">
        <v>18</v>
      </c>
      <c r="F61" s="62" t="s">
        <v>166</v>
      </c>
      <c r="G61" s="63" t="s">
        <v>37</v>
      </c>
      <c r="H61" s="61">
        <v>302123328</v>
      </c>
      <c r="I61" s="61" t="s">
        <v>31</v>
      </c>
      <c r="J61" s="43">
        <v>5</v>
      </c>
      <c r="K61" s="44">
        <f>54800000/J61</f>
        <v>10960000</v>
      </c>
      <c r="L61" s="45">
        <v>54800</v>
      </c>
      <c r="M61" s="38" t="s">
        <v>49</v>
      </c>
    </row>
    <row r="62" spans="1:13" customFormat="1" ht="47.25" x14ac:dyDescent="0.2">
      <c r="A62" s="38">
        <v>2</v>
      </c>
      <c r="B62" s="38" t="s">
        <v>5</v>
      </c>
      <c r="C62" s="39" t="s">
        <v>167</v>
      </c>
      <c r="D62" s="39" t="s">
        <v>30</v>
      </c>
      <c r="E62" s="61" t="s">
        <v>18</v>
      </c>
      <c r="F62" s="62" t="s">
        <v>168</v>
      </c>
      <c r="G62" s="63" t="s">
        <v>169</v>
      </c>
      <c r="H62" s="61">
        <v>594374485</v>
      </c>
      <c r="I62" s="61" t="s">
        <v>31</v>
      </c>
      <c r="J62" s="43">
        <v>1</v>
      </c>
      <c r="K62" s="44">
        <v>1555555</v>
      </c>
      <c r="L62" s="45">
        <v>1555</v>
      </c>
      <c r="M62" s="38" t="s">
        <v>49</v>
      </c>
    </row>
    <row r="63" spans="1:13" customFormat="1" ht="47.25" x14ac:dyDescent="0.2">
      <c r="A63" s="38">
        <v>3</v>
      </c>
      <c r="B63" s="38" t="s">
        <v>5</v>
      </c>
      <c r="C63" s="39" t="s">
        <v>170</v>
      </c>
      <c r="D63" s="39" t="s">
        <v>30</v>
      </c>
      <c r="E63" s="61" t="s">
        <v>18</v>
      </c>
      <c r="F63" s="62" t="s">
        <v>171</v>
      </c>
      <c r="G63" s="63" t="s">
        <v>37</v>
      </c>
      <c r="H63" s="61">
        <v>302123328</v>
      </c>
      <c r="I63" s="61" t="s">
        <v>31</v>
      </c>
      <c r="J63" s="43">
        <v>10</v>
      </c>
      <c r="K63" s="44">
        <v>6540000</v>
      </c>
      <c r="L63" s="45">
        <v>65400</v>
      </c>
      <c r="M63" s="38" t="s">
        <v>49</v>
      </c>
    </row>
    <row r="64" spans="1:13" customFormat="1" ht="47.25" x14ac:dyDescent="0.2">
      <c r="A64" s="38">
        <v>4</v>
      </c>
      <c r="B64" s="38" t="s">
        <v>5</v>
      </c>
      <c r="C64" s="39" t="s">
        <v>33</v>
      </c>
      <c r="D64" s="39" t="s">
        <v>30</v>
      </c>
      <c r="E64" s="61" t="s">
        <v>18</v>
      </c>
      <c r="F64" s="62" t="s">
        <v>172</v>
      </c>
      <c r="G64" s="63" t="s">
        <v>37</v>
      </c>
      <c r="H64" s="61">
        <v>302123328</v>
      </c>
      <c r="I64" s="61" t="s">
        <v>31</v>
      </c>
      <c r="J64" s="43">
        <v>10</v>
      </c>
      <c r="K64" s="44">
        <v>9889000</v>
      </c>
      <c r="L64" s="45">
        <v>98890</v>
      </c>
      <c r="M64" s="38" t="s">
        <v>49</v>
      </c>
    </row>
    <row r="65" spans="1:13" customFormat="1" ht="47.25" x14ac:dyDescent="0.2">
      <c r="A65" s="38">
        <v>5</v>
      </c>
      <c r="B65" s="38" t="s">
        <v>5</v>
      </c>
      <c r="C65" s="39" t="s">
        <v>173</v>
      </c>
      <c r="D65" s="39" t="s">
        <v>30</v>
      </c>
      <c r="E65" s="61" t="s">
        <v>18</v>
      </c>
      <c r="F65" s="62" t="s">
        <v>174</v>
      </c>
      <c r="G65" s="63" t="s">
        <v>37</v>
      </c>
      <c r="H65" s="61">
        <v>302123328</v>
      </c>
      <c r="I65" s="61" t="s">
        <v>31</v>
      </c>
      <c r="J65" s="43">
        <v>1</v>
      </c>
      <c r="K65" s="44">
        <v>39890000</v>
      </c>
      <c r="L65" s="45">
        <v>39890</v>
      </c>
      <c r="M65" s="38" t="s">
        <v>49</v>
      </c>
    </row>
    <row r="66" spans="1:13" s="7" customFormat="1" x14ac:dyDescent="0.2">
      <c r="A66" s="2" t="s">
        <v>38</v>
      </c>
      <c r="B66" s="6" t="s">
        <v>38</v>
      </c>
      <c r="C66" s="3" t="s">
        <v>39</v>
      </c>
      <c r="D66" s="4" t="s">
        <v>38</v>
      </c>
      <c r="E66" s="5" t="s">
        <v>38</v>
      </c>
      <c r="F66" s="3" t="s">
        <v>38</v>
      </c>
      <c r="G66" s="3" t="s">
        <v>38</v>
      </c>
      <c r="H66" s="3" t="s">
        <v>38</v>
      </c>
      <c r="I66" s="3" t="s">
        <v>38</v>
      </c>
      <c r="J66" s="3" t="s">
        <v>38</v>
      </c>
      <c r="K66" s="3" t="s">
        <v>38</v>
      </c>
      <c r="L66" s="5">
        <f>SUM(L61:L65)</f>
        <v>260535</v>
      </c>
      <c r="M66" s="3"/>
    </row>
    <row r="67" spans="1:13" customFormat="1" ht="47.25" x14ac:dyDescent="0.2">
      <c r="A67" s="38">
        <v>1</v>
      </c>
      <c r="B67" s="38" t="s">
        <v>5</v>
      </c>
      <c r="C67" s="39" t="s">
        <v>33</v>
      </c>
      <c r="D67" s="39" t="s">
        <v>30</v>
      </c>
      <c r="E67" s="38" t="s">
        <v>18</v>
      </c>
      <c r="F67" s="41" t="s">
        <v>175</v>
      </c>
      <c r="G67" s="39" t="s">
        <v>176</v>
      </c>
      <c r="H67" s="38" t="s">
        <v>177</v>
      </c>
      <c r="I67" s="38" t="s">
        <v>19</v>
      </c>
      <c r="J67" s="43">
        <v>10</v>
      </c>
      <c r="K67" s="44">
        <v>10600000</v>
      </c>
      <c r="L67" s="45">
        <f>+J67*K67/1000</f>
        <v>106000</v>
      </c>
      <c r="M67" s="38" t="s">
        <v>52</v>
      </c>
    </row>
    <row r="68" spans="1:13" customFormat="1" ht="47.25" x14ac:dyDescent="0.2">
      <c r="A68" s="38">
        <v>2</v>
      </c>
      <c r="B68" s="38" t="s">
        <v>5</v>
      </c>
      <c r="C68" s="39" t="s">
        <v>178</v>
      </c>
      <c r="D68" s="39" t="s">
        <v>30</v>
      </c>
      <c r="E68" s="38" t="s">
        <v>18</v>
      </c>
      <c r="F68" s="41" t="s">
        <v>179</v>
      </c>
      <c r="G68" s="39" t="s">
        <v>180</v>
      </c>
      <c r="H68" s="38">
        <v>302123328</v>
      </c>
      <c r="I68" s="38" t="s">
        <v>19</v>
      </c>
      <c r="J68" s="43">
        <v>1</v>
      </c>
      <c r="K68" s="44">
        <v>5375000</v>
      </c>
      <c r="L68" s="45">
        <f>+J68*K68/1000</f>
        <v>5375</v>
      </c>
      <c r="M68" s="38" t="s">
        <v>52</v>
      </c>
    </row>
    <row r="69" spans="1:13" customFormat="1" ht="47.25" x14ac:dyDescent="0.2">
      <c r="A69" s="38">
        <v>3</v>
      </c>
      <c r="B69" s="38" t="s">
        <v>5</v>
      </c>
      <c r="C69" s="39" t="s">
        <v>181</v>
      </c>
      <c r="D69" s="39" t="s">
        <v>30</v>
      </c>
      <c r="E69" s="38" t="s">
        <v>18</v>
      </c>
      <c r="F69" s="41" t="s">
        <v>182</v>
      </c>
      <c r="G69" s="39" t="s">
        <v>183</v>
      </c>
      <c r="H69" s="38">
        <v>204774500</v>
      </c>
      <c r="I69" s="38" t="s">
        <v>19</v>
      </c>
      <c r="J69" s="43">
        <v>2</v>
      </c>
      <c r="K69" s="44">
        <v>1230000</v>
      </c>
      <c r="L69" s="45">
        <f>+J69*K69/1000</f>
        <v>2460</v>
      </c>
      <c r="M69" s="38" t="s">
        <v>52</v>
      </c>
    </row>
    <row r="70" spans="1:13" customFormat="1" ht="47.25" x14ac:dyDescent="0.2">
      <c r="A70" s="38">
        <v>4</v>
      </c>
      <c r="B70" s="38" t="s">
        <v>5</v>
      </c>
      <c r="C70" s="39" t="s">
        <v>181</v>
      </c>
      <c r="D70" s="39" t="s">
        <v>30</v>
      </c>
      <c r="E70" s="38" t="s">
        <v>18</v>
      </c>
      <c r="F70" s="41" t="s">
        <v>184</v>
      </c>
      <c r="G70" s="39" t="s">
        <v>183</v>
      </c>
      <c r="H70" s="38">
        <v>204774500</v>
      </c>
      <c r="I70" s="38" t="s">
        <v>19</v>
      </c>
      <c r="J70" s="43">
        <v>3</v>
      </c>
      <c r="K70" s="44">
        <v>1230000</v>
      </c>
      <c r="L70" s="45">
        <f>+J70*K70/1000</f>
        <v>3690</v>
      </c>
      <c r="M70" s="38" t="s">
        <v>52</v>
      </c>
    </row>
    <row r="71" spans="1:13" s="7" customFormat="1" x14ac:dyDescent="0.2">
      <c r="A71" s="2" t="s">
        <v>38</v>
      </c>
      <c r="B71" s="6" t="s">
        <v>38</v>
      </c>
      <c r="C71" s="3" t="s">
        <v>39</v>
      </c>
      <c r="D71" s="4" t="s">
        <v>38</v>
      </c>
      <c r="E71" s="5" t="s">
        <v>38</v>
      </c>
      <c r="F71" s="3" t="s">
        <v>38</v>
      </c>
      <c r="G71" s="3" t="s">
        <v>38</v>
      </c>
      <c r="H71" s="3" t="s">
        <v>38</v>
      </c>
      <c r="I71" s="3" t="s">
        <v>38</v>
      </c>
      <c r="J71" s="3" t="s">
        <v>38</v>
      </c>
      <c r="K71" s="3" t="s">
        <v>38</v>
      </c>
      <c r="L71" s="5">
        <f>SUM(L67:L70)</f>
        <v>117525</v>
      </c>
      <c r="M71" s="3"/>
    </row>
    <row r="72" spans="1:13" s="33" customFormat="1" ht="28.5" x14ac:dyDescent="0.25">
      <c r="A72" s="24">
        <v>1</v>
      </c>
      <c r="B72" s="25" t="s">
        <v>5</v>
      </c>
      <c r="C72" s="26"/>
      <c r="D72" s="18"/>
      <c r="E72" s="27"/>
      <c r="F72" s="28"/>
      <c r="G72" s="29"/>
      <c r="H72" s="24"/>
      <c r="I72" s="30"/>
      <c r="J72" s="31"/>
      <c r="K72" s="32"/>
      <c r="L72" s="32">
        <f>+K72*J72/1000</f>
        <v>0</v>
      </c>
      <c r="M72" s="29" t="s">
        <v>25</v>
      </c>
    </row>
    <row r="73" spans="1:13" s="7" customFormat="1" x14ac:dyDescent="0.2">
      <c r="A73" s="2" t="s">
        <v>38</v>
      </c>
      <c r="B73" s="6" t="s">
        <v>38</v>
      </c>
      <c r="C73" s="3" t="s">
        <v>39</v>
      </c>
      <c r="D73" s="4" t="s">
        <v>38</v>
      </c>
      <c r="E73" s="5" t="s">
        <v>38</v>
      </c>
      <c r="F73" s="3" t="s">
        <v>38</v>
      </c>
      <c r="G73" s="3" t="s">
        <v>38</v>
      </c>
      <c r="H73" s="3" t="s">
        <v>38</v>
      </c>
      <c r="I73" s="3" t="s">
        <v>38</v>
      </c>
      <c r="J73" s="3" t="s">
        <v>38</v>
      </c>
      <c r="K73" s="3" t="s">
        <v>38</v>
      </c>
      <c r="L73" s="5">
        <f>SUM(L72:L72)</f>
        <v>0</v>
      </c>
      <c r="M73" s="3"/>
    </row>
  </sheetData>
  <mergeCells count="3">
    <mergeCell ref="A3:M3"/>
    <mergeCell ref="A4:M4"/>
    <mergeCell ref="J1:M1"/>
  </mergeCells>
  <pageMargins left="0.39370078740157483" right="0.39370078740157483" top="0.39370078740157483" bottom="0.39370078740157483" header="0.31496062992125984" footer="0.11811023622047245"/>
  <pageSetup paperSize="9" scale="44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илова</vt:lpstr>
      <vt:lpstr>'4 илова'!Заголовки_для_печати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Meliqulov Muxiddin Urolovich</dc:creator>
  <cp:lastModifiedBy>Anvar Raximov Valiqo'ziyevich</cp:lastModifiedBy>
  <cp:lastPrinted>2023-10-25T09:58:59Z</cp:lastPrinted>
  <dcterms:created xsi:type="dcterms:W3CDTF">2021-07-01T15:16:31Z</dcterms:created>
  <dcterms:modified xsi:type="dcterms:W3CDTF">2024-07-25T06:46:01Z</dcterms:modified>
</cp:coreProperties>
</file>