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ОЧИҚЛИК\ОЧИКЛИК 01.10.2023\"/>
    </mc:Choice>
  </mc:AlternateContent>
  <xr:revisionPtr revIDLastSave="0" documentId="13_ncr:1_{30F20B8C-9143-4167-9689-75962625CB3F}" xr6:coauthVersionLast="46" xr6:coauthVersionMax="47" xr10:uidLastSave="{00000000-0000-0000-0000-000000000000}"/>
  <bookViews>
    <workbookView xWindow="-120" yWindow="-120" windowWidth="38640" windowHeight="21240" tabRatio="934" xr2:uid="{00000000-000D-0000-FFFF-FFFF00000000}"/>
  </bookViews>
  <sheets>
    <sheet name="4 илова" sheetId="23" r:id="rId1"/>
  </sheets>
  <definedNames>
    <definedName name="_xlnm._FilterDatabase" localSheetId="0" hidden="1">'4 илова'!$A$5:$P$22</definedName>
    <definedName name="_xlnm.Print_Titles" localSheetId="0">'4 илова'!$5:$5</definedName>
  </definedNames>
  <calcPr calcId="191029"/>
</workbook>
</file>

<file path=xl/calcChain.xml><?xml version="1.0" encoding="utf-8"?>
<calcChain xmlns="http://schemas.openxmlformats.org/spreadsheetml/2006/main">
  <c r="L169" i="23" l="1"/>
  <c r="K168" i="23"/>
  <c r="K167" i="23"/>
  <c r="K164" i="23"/>
  <c r="L153" i="23"/>
  <c r="L152" i="23"/>
  <c r="L151" i="23"/>
  <c r="L150" i="23"/>
  <c r="L149" i="23"/>
  <c r="L147" i="23"/>
  <c r="L146" i="23"/>
  <c r="L145" i="23"/>
  <c r="L144" i="23"/>
  <c r="L143" i="23"/>
  <c r="L148" i="23" s="1"/>
  <c r="L142" i="23"/>
  <c r="L141" i="23"/>
  <c r="L140" i="23"/>
  <c r="L139" i="23"/>
  <c r="L136" i="23"/>
  <c r="L135" i="23"/>
  <c r="L134" i="23"/>
  <c r="L133" i="23"/>
  <c r="L138" i="23" s="1"/>
  <c r="L132" i="23"/>
  <c r="L112" i="23"/>
  <c r="L111" i="23"/>
  <c r="L110" i="23"/>
  <c r="L108" i="23"/>
  <c r="A94" i="23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L93" i="23"/>
  <c r="L109" i="23" s="1"/>
  <c r="L91" i="23"/>
  <c r="L90" i="23"/>
  <c r="L89" i="23"/>
  <c r="L92" i="23" s="1"/>
  <c r="L87" i="23"/>
  <c r="L86" i="23"/>
  <c r="L85" i="23"/>
  <c r="L84" i="23"/>
  <c r="L83" i="23"/>
  <c r="L82" i="23"/>
  <c r="L81" i="23"/>
  <c r="L80" i="23"/>
  <c r="L79" i="23"/>
  <c r="L78" i="23"/>
  <c r="L77" i="23"/>
  <c r="L88" i="23" s="1"/>
  <c r="L113" i="23" l="1"/>
  <c r="L75" i="23" l="1"/>
  <c r="L74" i="23"/>
  <c r="L73" i="23"/>
  <c r="L72" i="23"/>
  <c r="L71" i="23"/>
  <c r="L69" i="23"/>
  <c r="L68" i="23"/>
  <c r="L67" i="23"/>
  <c r="L66" i="23"/>
  <c r="L65" i="23"/>
  <c r="L64" i="23"/>
  <c r="L63" i="23"/>
  <c r="L62" i="23"/>
  <c r="L61" i="23"/>
  <c r="L60" i="23"/>
  <c r="L59" i="23"/>
  <c r="L58" i="23"/>
  <c r="L57" i="23"/>
  <c r="L56" i="23"/>
  <c r="L55" i="23"/>
  <c r="L54" i="23"/>
  <c r="L53" i="23"/>
  <c r="L52" i="23"/>
  <c r="L51" i="23"/>
  <c r="L49" i="23"/>
  <c r="L48" i="23"/>
  <c r="L47" i="23"/>
  <c r="L46" i="23"/>
  <c r="L45" i="23"/>
  <c r="L43" i="23"/>
  <c r="L42" i="23"/>
  <c r="L41" i="23"/>
  <c r="K38" i="23"/>
  <c r="K37" i="23"/>
  <c r="K36" i="23"/>
  <c r="K35" i="23"/>
  <c r="K34" i="23"/>
  <c r="K33" i="23"/>
  <c r="L32" i="23"/>
  <c r="L40" i="23" s="1"/>
  <c r="L50" i="23" l="1"/>
  <c r="L76" i="23"/>
  <c r="L70" i="23"/>
  <c r="L44" i="23"/>
  <c r="L29" i="23" l="1"/>
  <c r="L28" i="23"/>
  <c r="L27" i="23"/>
  <c r="L26" i="23"/>
  <c r="L25" i="23"/>
  <c r="L24" i="23"/>
  <c r="L30" i="23" l="1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23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40" authorId="0" shapeId="0" xr:uid="{0307A8DE-D2E6-4FC3-9E3B-0D0E510F1D72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141" authorId="0" shapeId="0" xr:uid="{4E43FBAC-0104-4CDF-8228-A01EFEA1B72E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142" authorId="0" shapeId="0" xr:uid="{2327111B-8A49-403D-B1BD-5BC8F63D0D33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143" authorId="0" shapeId="0" xr:uid="{3702612A-1E61-42D9-AFC5-6C31A2926E3A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144" authorId="0" shapeId="0" xr:uid="{640DA2DE-BE1C-4526-8D81-3DEF2CEABFA9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145" authorId="0" shapeId="0" xr:uid="{D8884BAA-35BB-4E24-8E1D-252766FBA994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146" authorId="0" shapeId="0" xr:uid="{87B67665-E42B-4B3A-803F-65CB29994CD2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C147" authorId="0" shapeId="0" xr:uid="{BDA0D530-7CB8-4EED-B5F0-3CBD3FA09B88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<sst xmlns="http://schemas.openxmlformats.org/spreadsheetml/2006/main" count="1389" uniqueCount="408">
  <si>
    <t>Ҳисобот даври</t>
  </si>
  <si>
    <t>Харид қилинган товарлар ва хизматлар номи</t>
  </si>
  <si>
    <t>Харид қилинаётган товарлар (хизматлар) миқдори (ҳажми)</t>
  </si>
  <si>
    <t>Харид қилинган товарлар (хизматлар) жами миқдори (ҳажми) қиймати (минг сўм)</t>
  </si>
  <si>
    <t>Харид жараёнини амалга ошириш тури</t>
  </si>
  <si>
    <t>1-чорак</t>
  </si>
  <si>
    <t>МАЪЛУМОТЛАР</t>
  </si>
  <si>
    <t>Т/р</t>
  </si>
  <si>
    <t>Молиялаштириш манбаси</t>
  </si>
  <si>
    <t>Лот/шартнома рақами</t>
  </si>
  <si>
    <t>Харид қилинаётган товарлар (хизматлар) ўлчов бирлиги (имконият даражасида)</t>
  </si>
  <si>
    <t>Бюджет жараёнининг очиқлигини таъминлаш мақсадида расмий веб-сайтларда маълумотларни жойлаштириш тартиби тўғрисидаги низомга</t>
  </si>
  <si>
    <t>Электрон дўкон</t>
  </si>
  <si>
    <t xml:space="preserve">4-ИЛОВА </t>
  </si>
  <si>
    <t>Битим (шартнома) бўйича товарлар (хизматлар) бир бирлиги нархи (тарифи сўмда)</t>
  </si>
  <si>
    <t>Пудратчи тўғрисида маълумотлар (номи)</t>
  </si>
  <si>
    <t>Пудратчи тўғрисида маълумотлар (Корхона СТИР и)</t>
  </si>
  <si>
    <t>Прокуратура органи номи</t>
  </si>
  <si>
    <t>электрон дўкон</t>
  </si>
  <si>
    <t>дона</t>
  </si>
  <si>
    <t>1 чорак</t>
  </si>
  <si>
    <t>Марказий маҳкама</t>
  </si>
  <si>
    <t>Андижон вилояти бошқармаси</t>
  </si>
  <si>
    <t>Наманган вилояти бошқармаси</t>
  </si>
  <si>
    <t>Сирдарё вилояти бошқармаси</t>
  </si>
  <si>
    <t>Хоразм вилояти бошқармаси</t>
  </si>
  <si>
    <t>2023 йилда Ўзбекистон Республикаси Бош прокуратураси ҳузуридаги Иқтисодий Жиноятларга Қарши Курашиш Департаменти томонидан асосий воситалар харид қилиш учун ўтказилган танловлар (тендерлар) ва амалга оширилган давлат харидлари тўғрисидаги</t>
  </si>
  <si>
    <t>Сетевая солнечная станция</t>
  </si>
  <si>
    <t>NURAFSHON ELEKTR LOYIHA MAS`ULIYATI CHEKLANGAN JAMIYAT</t>
  </si>
  <si>
    <t>компл</t>
  </si>
  <si>
    <t>Принтер (CANON i-SENSYS MF453)</t>
  </si>
  <si>
    <t>SHAHBOZ ORG TEXNIKA XK</t>
  </si>
  <si>
    <t>Кондиционер бытовой</t>
  </si>
  <si>
    <t>MAJIDOFF MEGA TRADE MCHJ</t>
  </si>
  <si>
    <t>Моноблок (AVTECH K70 PRO)</t>
  </si>
  <si>
    <t>SAM ZARSHED MCHJ</t>
  </si>
  <si>
    <t xml:space="preserve">Принтер </t>
  </si>
  <si>
    <t>MACRO TECH-R MCHJ</t>
  </si>
  <si>
    <t>Мобильний телефон (смартфон)</t>
  </si>
  <si>
    <t>ЯТТ ГАЙБУЛЛАЕВ ИСЛОМ</t>
  </si>
  <si>
    <t>Сетевая солнечная станция с мощностью 85 кВт</t>
  </si>
  <si>
    <t>ELEKTRON
KOOPERATSIYA PORTALI</t>
  </si>
  <si>
    <t>23311008165680/ 0165680</t>
  </si>
  <si>
    <t>"NURAFSHON ELEKTR LOYIHA" MChJ</t>
  </si>
  <si>
    <t>комплект</t>
  </si>
  <si>
    <t>Самарқанд вилояти бошқармаси</t>
  </si>
  <si>
    <t>23311008163155</t>
  </si>
  <si>
    <t>SOLARA MCHJ</t>
  </si>
  <si>
    <t>мкв</t>
  </si>
  <si>
    <t>Сурхондарё вилояти бошқармаси</t>
  </si>
  <si>
    <t>Смарт сув хисоблагич</t>
  </si>
  <si>
    <t>Сув тармоқлари реканструкцияси МЧЖ</t>
  </si>
  <si>
    <t>"ST-ENERGY " МЧЖ</t>
  </si>
  <si>
    <t>Сетевая солнечная фотоэлектрическая станция 5 кВт</t>
  </si>
  <si>
    <t>видеокузатув камералари</t>
  </si>
  <si>
    <t>OOO IDEAL SARI SISTEM</t>
  </si>
  <si>
    <t>23311008166236/ 166236</t>
  </si>
  <si>
    <t>23311008165524/ 165524</t>
  </si>
  <si>
    <t>23311008165527/ 165527</t>
  </si>
  <si>
    <t>231110081374650/ 1143165</t>
  </si>
  <si>
    <t>Бюджет ташкилотларини бюджетдан ташқари ривожлантириш жамғармаси маблағлари</t>
  </si>
  <si>
    <t>шт</t>
  </si>
  <si>
    <t>Кресло офисное</t>
  </si>
  <si>
    <t>ЧП "EMAN"</t>
  </si>
  <si>
    <t>Моноблок</t>
  </si>
  <si>
    <t>231110081326066/ 1099814</t>
  </si>
  <si>
    <t>231110081365958/ 1136377</t>
  </si>
  <si>
    <t>2-чорак</t>
  </si>
  <si>
    <t>Ноутбук</t>
  </si>
  <si>
    <t>231110081399995/ 1169825</t>
  </si>
  <si>
    <t>MEGA-OPTOM MCHJ</t>
  </si>
  <si>
    <t xml:space="preserve">231110081411899/ 1180156 </t>
  </si>
  <si>
    <t>ООО ORIENTSHOP</t>
  </si>
  <si>
    <t>231110081430004/ 1195579</t>
  </si>
  <si>
    <t xml:space="preserve">231110081427446/ 1193454 </t>
  </si>
  <si>
    <t>ХТ Абдураимов Ёкуб Юсупмуродович</t>
  </si>
  <si>
    <t>31210840450015.</t>
  </si>
  <si>
    <t>Тир электронный</t>
  </si>
  <si>
    <t>232010081294560/ 1294560.1.1</t>
  </si>
  <si>
    <t>OOO INTELLEKTUAL SOFTWARE</t>
  </si>
  <si>
    <t>компл.</t>
  </si>
  <si>
    <t>Печь микроволновая</t>
  </si>
  <si>
    <t>231110081455006/ 1217718</t>
  </si>
  <si>
    <t xml:space="preserve">ЧП ART ONLY TRADE	</t>
  </si>
  <si>
    <t>Бытовые холодильники 345</t>
  </si>
  <si>
    <t>23311008167235/ 0167235</t>
  </si>
  <si>
    <t>"FACTORY OF TECHNOLOGIES"</t>
  </si>
  <si>
    <t>Многофункциональное устройство (МФУ)</t>
  </si>
  <si>
    <t>231110081573427/ 1330073</t>
  </si>
  <si>
    <t>ООО VIVA ONLINE GROUP</t>
  </si>
  <si>
    <t>Принтер</t>
  </si>
  <si>
    <t>231110081634355/ 1383670</t>
  </si>
  <si>
    <t>OOO "Info Semantik"</t>
  </si>
  <si>
    <t>231110081655603/ 1402762</t>
  </si>
  <si>
    <t>ЧП MY COMP</t>
  </si>
  <si>
    <t>231110081679287/ 1424184</t>
  </si>
  <si>
    <t>231110081590550/    1344628</t>
  </si>
  <si>
    <t>ЖШЖ"QARAQALPAK KOMPYUTER-ORGTEXBIT SERVIS"</t>
  </si>
  <si>
    <t>231110081590744/
1344777</t>
  </si>
  <si>
    <t>231110081590764/
1344792</t>
  </si>
  <si>
    <t>301966284</t>
  </si>
  <si>
    <t>Бюджет ташкилотларини бюджетдан ташқари жамғарма маблағлари</t>
  </si>
  <si>
    <t>Терминал распознавания лиц</t>
  </si>
  <si>
    <t>ЯТТ Халилов Мангу-20218000700662233001-01183</t>
  </si>
  <si>
    <t>Қуёш панель 45КВс</t>
  </si>
  <si>
    <t>23311008166500/
0166500</t>
  </si>
  <si>
    <t>"SUN-HIGHTECH" МЧЖ</t>
  </si>
  <si>
    <t>КВс</t>
  </si>
  <si>
    <t xml:space="preserve">Кондиционер HISENSE 24 </t>
  </si>
  <si>
    <t>231110081506733/
1269828</t>
  </si>
  <si>
    <t>"K-HAMROH X" XK</t>
  </si>
  <si>
    <t>231110081429931/
1195509</t>
  </si>
  <si>
    <t>“SOXIBOV SERVIS 2020” МЧЖ</t>
  </si>
  <si>
    <t>Қуёш панели</t>
  </si>
  <si>
    <t>SOLARA MCHJ-20214000405529313001-00440</t>
  </si>
  <si>
    <t>309567885</t>
  </si>
  <si>
    <t xml:space="preserve">Компьютер   i3 10100/256/8/24 </t>
  </si>
  <si>
    <t>OOO SAMO TECHNO-20208000605277888001-01046</t>
  </si>
  <si>
    <t>307722583</t>
  </si>
  <si>
    <t>Телевизор</t>
  </si>
  <si>
    <t>THE JIZZAX TECHNO  OOO-20208000805595776001-00121</t>
  </si>
  <si>
    <t>310081472</t>
  </si>
  <si>
    <t>SAFO LOCHIN TRADE MCHJ-20208000005477008001-00408</t>
  </si>
  <si>
    <t>309161220</t>
  </si>
  <si>
    <t>ЯТТ САТТАРОВ У.М-20218000304749706001-00122</t>
  </si>
  <si>
    <t>31607921671478</t>
  </si>
  <si>
    <t>Сетевая солнечная станция с мощностью 5 кВт</t>
  </si>
  <si>
    <t>23311008175505/
0175505</t>
  </si>
  <si>
    <t>23311008176575/
0176575</t>
  </si>
  <si>
    <t xml:space="preserve"> Кресло офисное</t>
  </si>
  <si>
    <t>231110081670869/
1416640</t>
  </si>
  <si>
    <t>YTT Rasulov Nabijon Abdumajidovich</t>
  </si>
  <si>
    <t>бюджет ташкилотларининг бюджетдан ташқари жамғармалари маблағлари</t>
  </si>
  <si>
    <t>52502035250029.</t>
  </si>
  <si>
    <t>2 чорак</t>
  </si>
  <si>
    <t>Принтер Canon LBP 2900</t>
  </si>
  <si>
    <t>МЧЖ Умумтехника Улгуржи Савдо</t>
  </si>
  <si>
    <t>Персоналний компьютер</t>
  </si>
  <si>
    <t>ООО AVALON SERVIS SMART</t>
  </si>
  <si>
    <t>ООО MARS SMART SALE</t>
  </si>
  <si>
    <t>FRIENDLY SESTEM MCHJ</t>
  </si>
  <si>
    <t>Х/К ?FUTURE HI-TECH?</t>
  </si>
  <si>
    <t>Қуёш электр панели</t>
  </si>
  <si>
    <t>электрон танлов</t>
  </si>
  <si>
    <t>23311008164991/
0164991</t>
  </si>
  <si>
    <t>"SOLARA" MCHJ</t>
  </si>
  <si>
    <t>комп.</t>
  </si>
  <si>
    <t>23311008165341/
0165341</t>
  </si>
  <si>
    <t>23311008165364/
0165364</t>
  </si>
  <si>
    <t>3-чорак</t>
  </si>
  <si>
    <t>Скамья трехместная на металлокаркасе</t>
  </si>
  <si>
    <t xml:space="preserve">231110081737219/ 1478826
</t>
  </si>
  <si>
    <t>Терминал IP телефонии</t>
  </si>
  <si>
    <t>231110081937249/ 
1687359</t>
  </si>
  <si>
    <t>RUZIYEV SHAXZOD AZAMAT O?G?LI</t>
  </si>
  <si>
    <t>50902025610019.</t>
  </si>
  <si>
    <t>231110081937274/ 
1687428</t>
  </si>
  <si>
    <t>Ковер</t>
  </si>
  <si>
    <t>231110081975351/ 
1720369</t>
  </si>
  <si>
    <t>МЧЖ "MANAGEMENT SFAR"</t>
  </si>
  <si>
    <t>кв. Метр</t>
  </si>
  <si>
    <t>х</t>
  </si>
  <si>
    <t>Жами</t>
  </si>
  <si>
    <t>Моноблок HP</t>
  </si>
  <si>
    <t>Принтер цветной Epson</t>
  </si>
  <si>
    <t>Моноблок Lenovo</t>
  </si>
  <si>
    <t>2311100816966886/  1441441</t>
  </si>
  <si>
    <t>Телевизор ARTEL</t>
  </si>
  <si>
    <t>231110081753635/ 1494381</t>
  </si>
  <si>
    <t>ЖШЖ"MЕBEL ELEKTRO TEXNIKA"</t>
  </si>
  <si>
    <t>231110081791355/  1537948</t>
  </si>
  <si>
    <t xml:space="preserve"> Қорақалпоғистон Респ. бошқармаси</t>
  </si>
  <si>
    <t>аукцион</t>
  </si>
  <si>
    <t xml:space="preserve">23311008162804 / 162804 </t>
  </si>
  <si>
    <t xml:space="preserve"> 231110081413917 / 1181930 </t>
  </si>
  <si>
    <t>Шкаф камбинированный</t>
  </si>
  <si>
    <t>Миллий дўкон</t>
  </si>
  <si>
    <t>231110081932955 / 1684027</t>
  </si>
  <si>
    <t>ЧП DAFNA COMFORT-20208000305209499001-00649</t>
  </si>
  <si>
    <t>307312792</t>
  </si>
  <si>
    <t>Офисная мебель сотрудника</t>
  </si>
  <si>
    <t>231110081933018 / 1683926</t>
  </si>
  <si>
    <t>231110081932967 / 1683954</t>
  </si>
  <si>
    <t>Офисная мебель руководителя</t>
  </si>
  <si>
    <t>231110081932983 / 1683975</t>
  </si>
  <si>
    <t>231110081895596 / 1650825</t>
  </si>
  <si>
    <t>Алока монтаж МЧЖ-20208000900908773001-00083</t>
  </si>
  <si>
    <t>305695191</t>
  </si>
  <si>
    <t>231110081853093 /1608829</t>
  </si>
  <si>
    <t>Холодильник</t>
  </si>
  <si>
    <t>231110081699482 / 1443827</t>
  </si>
  <si>
    <t>ЧП GOOD HOPE GROUP</t>
  </si>
  <si>
    <t>305100299</t>
  </si>
  <si>
    <r>
      <rPr>
        <b/>
        <sz val="11"/>
        <color indexed="8"/>
        <rFont val="Times New Roman"/>
        <family val="1"/>
        <charset val="204"/>
      </rPr>
      <t xml:space="preserve">23311008164990/ </t>
    </r>
    <r>
      <rPr>
        <sz val="11"/>
        <color indexed="8"/>
        <rFont val="Times New Roman"/>
        <family val="1"/>
        <charset val="204"/>
      </rPr>
      <t>0164990</t>
    </r>
  </si>
  <si>
    <r>
      <rPr>
        <b/>
        <sz val="11"/>
        <color indexed="8"/>
        <rFont val="Times New Roman"/>
        <family val="1"/>
        <charset val="204"/>
      </rPr>
      <t xml:space="preserve">23311008168393/ </t>
    </r>
    <r>
      <rPr>
        <sz val="11"/>
        <color indexed="8"/>
        <rFont val="Times New Roman"/>
        <family val="1"/>
        <charset val="204"/>
      </rPr>
      <t>0168393</t>
    </r>
  </si>
  <si>
    <r>
      <rPr>
        <b/>
        <sz val="11"/>
        <color indexed="8"/>
        <rFont val="Times New Roman"/>
        <family val="1"/>
        <charset val="204"/>
      </rPr>
      <t xml:space="preserve">231110081464060/ </t>
    </r>
    <r>
      <rPr>
        <sz val="11"/>
        <color indexed="8"/>
        <rFont val="Times New Roman"/>
        <family val="1"/>
        <charset val="204"/>
      </rPr>
      <t>1226215</t>
    </r>
  </si>
  <si>
    <r>
      <rPr>
        <b/>
        <sz val="11"/>
        <color indexed="8"/>
        <rFont val="Times New Roman"/>
        <family val="1"/>
        <charset val="204"/>
      </rPr>
      <t xml:space="preserve">231110081423061/ </t>
    </r>
    <r>
      <rPr>
        <sz val="11"/>
        <color indexed="8"/>
        <rFont val="Times New Roman"/>
        <family val="1"/>
        <charset val="204"/>
      </rPr>
      <t>1190074</t>
    </r>
  </si>
  <si>
    <r>
      <rPr>
        <b/>
        <sz val="11"/>
        <color indexed="8"/>
        <rFont val="Times New Roman"/>
        <family val="1"/>
        <charset val="204"/>
      </rPr>
      <t xml:space="preserve">231110081423082/ </t>
    </r>
    <r>
      <rPr>
        <sz val="11"/>
        <color indexed="8"/>
        <rFont val="Times New Roman"/>
        <family val="1"/>
        <charset val="204"/>
      </rPr>
      <t>1190053</t>
    </r>
  </si>
  <si>
    <t>231110081371375/1143314</t>
  </si>
  <si>
    <t>231110081355960/1127087</t>
  </si>
  <si>
    <t>231110081355964./1127091</t>
  </si>
  <si>
    <t>231110081355956./1127085</t>
  </si>
  <si>
    <t>231110081220855./1003831</t>
  </si>
  <si>
    <t>231110081425534./1191995</t>
  </si>
  <si>
    <t>231110081478921./1241990</t>
  </si>
  <si>
    <t>231110081591124./1345076</t>
  </si>
  <si>
    <t>231110081628475./1378753</t>
  </si>
  <si>
    <t>231110081628449./1378701</t>
  </si>
  <si>
    <t>231110081628455./1378680</t>
  </si>
  <si>
    <t>231110081624783./1375506</t>
  </si>
  <si>
    <t>231110081662055./1407945</t>
  </si>
  <si>
    <t>231110081688538./1431791</t>
  </si>
  <si>
    <t>3 чорак</t>
  </si>
  <si>
    <t>Принтер Canon i-SENSYS MF 453 dw</t>
  </si>
  <si>
    <t>231110081762294./1501373</t>
  </si>
  <si>
    <t>YATT ISLOMOV AKTAM</t>
  </si>
  <si>
    <t>32809932560074.</t>
  </si>
  <si>
    <t>Персональный компьютер 15/10100/DDR4 8GB/SSD-120GB/HDD-500GB/LCD 27 клав/мишка</t>
  </si>
  <si>
    <t>231110081758023./1502334</t>
  </si>
  <si>
    <t>Кресло офисной 64*118</t>
  </si>
  <si>
    <t>231110081758003./1498098</t>
  </si>
  <si>
    <t>ООО "RDI ALLIANCE"</t>
  </si>
  <si>
    <t>Кондиционер ьитовой (сплит тизим, R410A)</t>
  </si>
  <si>
    <t>231110081767386./1507054</t>
  </si>
  <si>
    <t>Персональный компьютер AVTECH DDR4/15/10400DDR4 8GB/SSD</t>
  </si>
  <si>
    <t>231110081903172./1657977</t>
  </si>
  <si>
    <t>Бухоро вилояти бошқармаси</t>
  </si>
  <si>
    <t xml:space="preserve">Жиззах вилояти бошқармаси </t>
  </si>
  <si>
    <t xml:space="preserve">Қашқадарё вилояти бошқармаси </t>
  </si>
  <si>
    <t xml:space="preserve">бюджет ташкилотларининг бюджетдан ташқари жамғармалари маблағлари
</t>
  </si>
  <si>
    <t>Машины стиральные бытовые</t>
  </si>
  <si>
    <t>231110081869874/
1624280</t>
  </si>
  <si>
    <t>NEW TECH GROUP 777 MCHJ</t>
  </si>
  <si>
    <t>Кроват</t>
  </si>
  <si>
    <t>Бюджет ташкилотларининг  ривожлантириш жамғармалари маблағлари</t>
  </si>
  <si>
    <t>231110081689720 / 1433256</t>
  </si>
  <si>
    <t>МЧЖ "ERKIN SAVDO MOBIL SERVIS"</t>
  </si>
  <si>
    <t>Диван</t>
  </si>
  <si>
    <t>231110081683344 / 1427603</t>
  </si>
  <si>
    <t>Абу Бакр Мебеллари Х.К</t>
  </si>
  <si>
    <t>комп</t>
  </si>
  <si>
    <t>Трюмо</t>
  </si>
  <si>
    <t>231110081676882 / 1421998</t>
  </si>
  <si>
    <t>231110081572238 / 1329287</t>
  </si>
  <si>
    <t>231110081526224 / 1287497</t>
  </si>
  <si>
    <t>"HINDOL BUILDER" MCHJ</t>
  </si>
  <si>
    <t>Электрическая кухонная вытяжка Марка Shivaki Моде</t>
  </si>
  <si>
    <t>231110081683523 / 1427733</t>
  </si>
  <si>
    <t>DIYOR HAKIM ZARAFSHON MCHJ</t>
  </si>
  <si>
    <t>Телевизор Artel 43AU20H Sm</t>
  </si>
  <si>
    <t>231110081676030 / 1421326</t>
  </si>
  <si>
    <t>OOO BAOYU PLUS</t>
  </si>
  <si>
    <t>Пылесос Artel VCC 0220</t>
  </si>
  <si>
    <t>231110081675685 / 1421004</t>
  </si>
  <si>
    <t>TURON TRADE AUCTION MAS`ULIYATI CHEKLANGAN JAMIYAT</t>
  </si>
  <si>
    <t>Газ плита</t>
  </si>
  <si>
    <t>231110081676338 / 1421537</t>
  </si>
  <si>
    <t>СП SAM LEADER-COMPUTERS N</t>
  </si>
  <si>
    <t>кондиционер</t>
  </si>
  <si>
    <t>231110081693697/1438516</t>
  </si>
  <si>
    <t>Teacher 555</t>
  </si>
  <si>
    <t>310011717</t>
  </si>
  <si>
    <t>музлаткич</t>
  </si>
  <si>
    <t>231110081693807/1438628</t>
  </si>
  <si>
    <t>RAVSHANJON SHAXRIYOR OMAD</t>
  </si>
  <si>
    <t>306239599</t>
  </si>
  <si>
    <t>Навоий вилояти бошқармаси</t>
  </si>
  <si>
    <t>сетевой солнечной станция 45кВт</t>
  </si>
  <si>
    <t>бюджетдан ташқари</t>
  </si>
  <si>
    <t xml:space="preserve">кооператив биржа </t>
  </si>
  <si>
    <t>Solari MCHJ</t>
  </si>
  <si>
    <t xml:space="preserve"> Принтер</t>
  </si>
  <si>
    <t>231110081421976</t>
  </si>
  <si>
    <t xml:space="preserve"> DAVR ELEKTRONKS SERVIS MAS`ULIYATI CHEKLANGAN JAMIYAT</t>
  </si>
  <si>
    <t xml:space="preserve"> Водонагреватель электрический</t>
  </si>
  <si>
    <t xml:space="preserve">231110081420541 </t>
  </si>
  <si>
    <t xml:space="preserve"> "SALES SMART KOMPYUTERS"  Х/К</t>
  </si>
  <si>
    <t>231110081420523</t>
  </si>
  <si>
    <t xml:space="preserve"> Персональный компьютер</t>
  </si>
  <si>
    <t>231110081419906</t>
  </si>
  <si>
    <t xml:space="preserve"> ЧП ABUBAKIR INOVATSIYON SERVIS</t>
  </si>
  <si>
    <t xml:space="preserve">231110081419688 </t>
  </si>
  <si>
    <t xml:space="preserve">231110081419770 </t>
  </si>
  <si>
    <t xml:space="preserve"> Кулер для питьевой воды</t>
  </si>
  <si>
    <t xml:space="preserve">231110081419726 </t>
  </si>
  <si>
    <t xml:space="preserve">231110081419606 </t>
  </si>
  <si>
    <t xml:space="preserve"> Газонокосилка</t>
  </si>
  <si>
    <t>231110081438788</t>
  </si>
  <si>
    <t xml:space="preserve"> RAXMAT RIVOJ KAMRAX МЧЖ</t>
  </si>
  <si>
    <t>306068915</t>
  </si>
  <si>
    <t xml:space="preserve"> Печь микроволновая</t>
  </si>
  <si>
    <t xml:space="preserve">231110081431399 </t>
  </si>
  <si>
    <t xml:space="preserve"> Ноутбук</t>
  </si>
  <si>
    <t xml:space="preserve">231110081431341 </t>
  </si>
  <si>
    <t xml:space="preserve"> Стул на деревянном каркасе</t>
  </si>
  <si>
    <t xml:space="preserve">231110081440464 </t>
  </si>
  <si>
    <t>BEHRUZ  MEBEL савдо ишлаб чикариш хусусий корхонаси</t>
  </si>
  <si>
    <t xml:space="preserve"> Веб камера</t>
  </si>
  <si>
    <t xml:space="preserve">231110081440442 </t>
  </si>
  <si>
    <t xml:space="preserve"> Набор офисной мебели</t>
  </si>
  <si>
    <t xml:space="preserve">231110081448986 </t>
  </si>
  <si>
    <t>Стол офисный</t>
  </si>
  <si>
    <t>231110081871917</t>
  </si>
  <si>
    <t>"Фаравон Файз" Х/К</t>
  </si>
  <si>
    <t>23311008163154/
0163154</t>
  </si>
  <si>
    <t>Ривожлантириш жамғармаси маблағлари</t>
  </si>
  <si>
    <t>231110081385079/ 59068</t>
  </si>
  <si>
    <t>Кондиционнер Avalon 12</t>
  </si>
  <si>
    <t>231110081625196/
1376675</t>
  </si>
  <si>
    <t>"Умид Даврон Бизнес"ХК</t>
  </si>
  <si>
    <t>301839228</t>
  </si>
  <si>
    <t>Набор офисной мебели</t>
  </si>
  <si>
    <t>Электрон  дўкон</t>
  </si>
  <si>
    <t>ООО "SAPSAN"</t>
  </si>
  <si>
    <t>Мягкая мебель</t>
  </si>
  <si>
    <t>Стол переговорный</t>
  </si>
  <si>
    <t>Стол журнальный</t>
  </si>
  <si>
    <t>Трибуна</t>
  </si>
  <si>
    <t>Кресло  для фойе</t>
  </si>
  <si>
    <t>"PC-HIGH-QUALITY" ХК</t>
  </si>
  <si>
    <t>Персональный компьютер</t>
  </si>
  <si>
    <t>"Умумтехника Улгуржи савдо" МЧЖ</t>
  </si>
  <si>
    <t>ООО "BIRJA TRADE"</t>
  </si>
  <si>
    <t xml:space="preserve"> Установка турникета</t>
  </si>
  <si>
    <t>ЯТТ "Абдурозоков Хусниддин  Ғулом ўғли"</t>
  </si>
  <si>
    <t>услуга (сум)</t>
  </si>
  <si>
    <t>Автоматика для ворот</t>
  </si>
  <si>
    <t>"Умумтехника Улгуржи Савдо" МЧЖ</t>
  </si>
  <si>
    <t>Тошкент вилояти бошқармаси</t>
  </si>
  <si>
    <t>231110081428833/1194591</t>
  </si>
  <si>
    <t>Тошкент шахар бошқармаси</t>
  </si>
  <si>
    <t>231110081450647/1214199
0162804</t>
  </si>
  <si>
    <t>МЧЖ FACTORY OF TECHNOLOGIES</t>
  </si>
  <si>
    <t>(Қуёш панел)</t>
  </si>
  <si>
    <t>23311008162923/0162923
0162804</t>
  </si>
  <si>
    <t>23311008162947/0162947
0162804</t>
  </si>
  <si>
    <t>Кресло</t>
  </si>
  <si>
    <t>231110081725142/ 1467927</t>
  </si>
  <si>
    <t>ЧП O DILBAR TRADE</t>
  </si>
  <si>
    <t>Мебел махсулотлари учун</t>
  </si>
  <si>
    <t>бюджет ташкилотларининг  Ривожлантириш жамғармалари маблағлари</t>
  </si>
  <si>
    <t>231110081470757/ 31817934</t>
  </si>
  <si>
    <t>ООО "MARYAM SOFIY GRAND"</t>
  </si>
  <si>
    <t xml:space="preserve">	Принтер</t>
  </si>
  <si>
    <t>231110081626654	/32137186</t>
  </si>
  <si>
    <t>ЧП "MUNAVVAR NUR BARAKA"</t>
  </si>
  <si>
    <t xml:space="preserve">	Видоикузатув тизими</t>
  </si>
  <si>
    <t>231110081737596	/	1482720</t>
  </si>
  <si>
    <t>ООО NINE GROUP 999</t>
  </si>
  <si>
    <t>231110081767703	/1507324</t>
  </si>
  <si>
    <t>231110081781818		/1522422</t>
  </si>
  <si>
    <t>INVESTMEN BIZNES TRADE SAMO MCHJ</t>
  </si>
  <si>
    <t xml:space="preserve">	310629469</t>
  </si>
  <si>
    <t>МФУ 4х1</t>
  </si>
  <si>
    <t>231110081802445	/1551520</t>
  </si>
  <si>
    <t>YTT OLIMJONOVA LOLA ODILJON QIZI</t>
  </si>
  <si>
    <t xml:space="preserve">	40503986780015</t>
  </si>
  <si>
    <t>231110081802466	/155486</t>
  </si>
  <si>
    <t>ООО HI SOFT COMPUTERS</t>
  </si>
  <si>
    <t>Қуёш панеллар станцияси</t>
  </si>
  <si>
    <t>энг яхши таклифни танлаш</t>
  </si>
  <si>
    <t>23110012288331	/469</t>
  </si>
  <si>
    <t xml:space="preserve">	SUNRISE INFO TECHNOLOGIES MCHJ</t>
  </si>
  <si>
    <t>231110081970910	/1716707</t>
  </si>
  <si>
    <t>USMANALIYEV RAVSHAN DJURAYEVICH</t>
  </si>
  <si>
    <t>Фарғона вилояти бошқармаси</t>
  </si>
  <si>
    <t>23311008165526/ 165526</t>
  </si>
  <si>
    <t>Сетевая солнечная фотоэлектрическая станция 65 кВ</t>
  </si>
  <si>
    <t>Палка гимнастическая</t>
  </si>
  <si>
    <t>231110081546845/ 1306301</t>
  </si>
  <si>
    <t>ЯТТ Соатов Илхомжон</t>
  </si>
  <si>
    <t>мешок боксерский</t>
  </si>
  <si>
    <t>231110081546815/ 1306239</t>
  </si>
  <si>
    <t>Многофункциональный тренажер</t>
  </si>
  <si>
    <t>231110081576282/ 1332509</t>
  </si>
  <si>
    <t>SPORTMASTER URGANCH ОИЛАВИЙ КАРХОНАСИ</t>
  </si>
  <si>
    <t>Блины  (100кг)</t>
  </si>
  <si>
    <t>231110081590060/ 1344220</t>
  </si>
  <si>
    <t>"ЧП НАРКУЛОВА"</t>
  </si>
  <si>
    <t xml:space="preserve">Гантель </t>
  </si>
  <si>
    <t>231110081546801/ 1306266</t>
  </si>
  <si>
    <t>Скамья тренировочная универсалная</t>
  </si>
  <si>
    <t>231110081546783/ 1306156</t>
  </si>
  <si>
    <t>3 800 000,00</t>
  </si>
  <si>
    <t xml:space="preserve">Гриф </t>
  </si>
  <si>
    <t>231110081546766/ 1306144</t>
  </si>
  <si>
    <t>1 600 000,00</t>
  </si>
  <si>
    <t>Беговая дорожка</t>
  </si>
  <si>
    <t>231110081546584/ 1305982</t>
  </si>
  <si>
    <t xml:space="preserve">Стол настольного тенниса </t>
  </si>
  <si>
    <t>231110081546604/ 1306046</t>
  </si>
  <si>
    <t>2 100 000,00</t>
  </si>
  <si>
    <t>МФУ HP 428dw</t>
  </si>
  <si>
    <t>231110081672020/ 1417611</t>
  </si>
  <si>
    <t>ЧП GLOBAL KLASTER</t>
  </si>
  <si>
    <t xml:space="preserve">Принтер LBP -2900 </t>
  </si>
  <si>
    <t>231110081500356/ 1264077</t>
  </si>
  <si>
    <t>OSON VA QULAY BIZNES MCHJ</t>
  </si>
  <si>
    <t xml:space="preserve">Моноблок </t>
  </si>
  <si>
    <t>231110081514961/ 1277030</t>
  </si>
  <si>
    <t>Умумтехника Улгуржи Савдо МЧЖ</t>
  </si>
  <si>
    <t xml:space="preserve">Принтер рангли </t>
  </si>
  <si>
    <t>231110081500950/ 1264999</t>
  </si>
  <si>
    <t>9 190 000,00</t>
  </si>
  <si>
    <t xml:space="preserve">Кондиционер </t>
  </si>
  <si>
    <t>231110081723755/ 1466601</t>
  </si>
  <si>
    <t>"NOZIMJON TRADE" МЧЖ</t>
  </si>
  <si>
    <t>231110081723754/ 1466600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</si>
</sst>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mbria"/>
      <family val="1"/>
      <charset val="204"/>
    </font>
    <font>
      <sz val="11"/>
      <color indexed="8"/>
      <name val="Cambria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Border="0" applyAlignment="0" applyProtection="0"/>
    <xf numFmtId="0" fontId="2" fillId="0" borderId="1"/>
    <xf numFmtId="0" fontId="2" fillId="0" borderId="1"/>
    <xf numFmtId="0" fontId="2" fillId="0" borderId="1"/>
    <xf numFmtId="0" fontId="2" fillId="0" borderId="1"/>
  </cellStyleXfs>
  <cellXfs count="41">
    <xf numFmtId="0" fontId="0" fillId="0" borderId="0" xfId="0"/>
    <xf numFmtId="0" fontId="4" fillId="0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3" fillId="0" borderId="1" xfId="4" applyFont="1" applyFill="1"/>
    <xf numFmtId="1" fontId="7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6">
    <cellStyle name="Гиперссылка" xfId="1" builtinId="8"/>
    <cellStyle name="Обычный" xfId="0" builtinId="0"/>
    <cellStyle name="Обычный 2" xfId="4" xr:uid="{93A982D1-3378-43F6-90E9-1BFC42A18A6B}"/>
    <cellStyle name="Обычный 3" xfId="2" xr:uid="{D33E2434-D237-4985-A561-FAB3272213F7}"/>
    <cellStyle name="Обычный 3 2" xfId="5" xr:uid="{A8C2E82A-E3B4-4114-877F-A35E3C2944AB}"/>
    <cellStyle name="Обычный 4" xfId="3" xr:uid="{35A5D530-B6A5-4C97-9D69-193EC4898E46}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illiydokon.uzex.uz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M169"/>
  <sheetViews>
    <sheetView tabSelected="1" zoomScale="85" zoomScaleNormal="85" workbookViewId="0">
      <pane ySplit="5" topLeftCell="A158" activePane="bottomLeft" state="frozen"/>
      <selection pane="bottomLeft" activeCell="A169" sqref="A169:M169"/>
    </sheetView>
  </sheetViews>
  <sheetFormatPr defaultRowHeight="15.75" x14ac:dyDescent="0.25"/>
  <cols>
    <col min="1" max="1" width="5.140625" style="13" customWidth="1"/>
    <col min="2" max="2" width="9.140625" style="38"/>
    <col min="3" max="3" width="32.42578125" style="9" customWidth="1"/>
    <col min="4" max="4" width="39.140625" style="39" customWidth="1"/>
    <col min="5" max="5" width="20.5703125" style="40" customWidth="1"/>
    <col min="6" max="6" width="21" style="39" customWidth="1"/>
    <col min="7" max="7" width="29.85546875" style="39" customWidth="1"/>
    <col min="8" max="8" width="20.7109375" style="39" bestFit="1" customWidth="1"/>
    <col min="9" max="9" width="18.28515625" style="39" customWidth="1"/>
    <col min="10" max="10" width="16.5703125" style="39" customWidth="1"/>
    <col min="11" max="11" width="18.85546875" style="39" customWidth="1"/>
    <col min="12" max="12" width="19.42578125" style="39" customWidth="1"/>
    <col min="13" max="13" width="29.5703125" style="39" bestFit="1" customWidth="1"/>
    <col min="14" max="14" width="9.140625" style="13"/>
    <col min="15" max="15" width="17.140625" style="13" customWidth="1"/>
    <col min="16" max="16" width="11" style="13" customWidth="1"/>
    <col min="17" max="16384" width="9.140625" style="13"/>
  </cols>
  <sheetData>
    <row r="1" spans="1:13" s="7" customFormat="1" ht="56.25" customHeight="1" x14ac:dyDescent="0.2">
      <c r="B1" s="8"/>
      <c r="C1" s="9"/>
      <c r="D1" s="10"/>
      <c r="E1" s="11"/>
      <c r="F1" s="10"/>
      <c r="G1" s="10"/>
      <c r="H1" s="10"/>
      <c r="I1" s="10"/>
      <c r="J1" s="12" t="s">
        <v>11</v>
      </c>
      <c r="K1" s="12"/>
      <c r="L1" s="12"/>
      <c r="M1" s="12"/>
    </row>
    <row r="2" spans="1:13" x14ac:dyDescent="0.25">
      <c r="B2" s="8"/>
      <c r="D2" s="10"/>
      <c r="E2" s="11"/>
      <c r="F2" s="10"/>
      <c r="G2" s="10"/>
      <c r="H2" s="10"/>
      <c r="I2" s="10"/>
      <c r="J2" s="10"/>
      <c r="K2" s="10"/>
      <c r="L2" s="10"/>
      <c r="M2" s="10" t="s">
        <v>13</v>
      </c>
    </row>
    <row r="3" spans="1:13" ht="36" customHeight="1" x14ac:dyDescent="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x14ac:dyDescent="0.25">
      <c r="A4" s="15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0.75" customHeight="1" x14ac:dyDescent="0.25">
      <c r="A5" s="16" t="s">
        <v>7</v>
      </c>
      <c r="B5" s="17" t="s">
        <v>0</v>
      </c>
      <c r="C5" s="16" t="s">
        <v>1</v>
      </c>
      <c r="D5" s="1" t="s">
        <v>8</v>
      </c>
      <c r="E5" s="16" t="s">
        <v>4</v>
      </c>
      <c r="F5" s="16" t="s">
        <v>9</v>
      </c>
      <c r="G5" s="16" t="s">
        <v>15</v>
      </c>
      <c r="H5" s="16" t="s">
        <v>16</v>
      </c>
      <c r="I5" s="16" t="s">
        <v>10</v>
      </c>
      <c r="J5" s="16" t="s">
        <v>2</v>
      </c>
      <c r="K5" s="16" t="s">
        <v>14</v>
      </c>
      <c r="L5" s="16" t="s">
        <v>3</v>
      </c>
      <c r="M5" s="16" t="s">
        <v>17</v>
      </c>
    </row>
    <row r="6" spans="1:13" s="25" customFormat="1" ht="47.25" x14ac:dyDescent="0.2">
      <c r="A6" s="18">
        <v>1</v>
      </c>
      <c r="B6" s="19" t="s">
        <v>5</v>
      </c>
      <c r="C6" s="20" t="s">
        <v>62</v>
      </c>
      <c r="D6" s="21" t="s">
        <v>60</v>
      </c>
      <c r="E6" s="18" t="s">
        <v>18</v>
      </c>
      <c r="F6" s="19" t="s">
        <v>65</v>
      </c>
      <c r="G6" s="20" t="s">
        <v>63</v>
      </c>
      <c r="H6" s="18">
        <v>201348969</v>
      </c>
      <c r="I6" s="18" t="s">
        <v>61</v>
      </c>
      <c r="J6" s="22">
        <v>15</v>
      </c>
      <c r="K6" s="23">
        <v>1849904</v>
      </c>
      <c r="L6" s="24">
        <f t="shared" ref="L6:L22" si="0">(+K6*J6)/1000</f>
        <v>27748.560000000001</v>
      </c>
      <c r="M6" s="18" t="s">
        <v>21</v>
      </c>
    </row>
    <row r="7" spans="1:13" s="25" customFormat="1" ht="47.25" x14ac:dyDescent="0.2">
      <c r="A7" s="18">
        <v>2</v>
      </c>
      <c r="B7" s="19" t="s">
        <v>5</v>
      </c>
      <c r="C7" s="20" t="s">
        <v>62</v>
      </c>
      <c r="D7" s="21" t="s">
        <v>60</v>
      </c>
      <c r="E7" s="18" t="s">
        <v>18</v>
      </c>
      <c r="F7" s="19" t="s">
        <v>66</v>
      </c>
      <c r="G7" s="20" t="s">
        <v>63</v>
      </c>
      <c r="H7" s="18">
        <v>201348969</v>
      </c>
      <c r="I7" s="18" t="s">
        <v>61</v>
      </c>
      <c r="J7" s="22">
        <v>5</v>
      </c>
      <c r="K7" s="23">
        <v>3409728</v>
      </c>
      <c r="L7" s="24">
        <f t="shared" si="0"/>
        <v>17048.64</v>
      </c>
      <c r="M7" s="18" t="s">
        <v>21</v>
      </c>
    </row>
    <row r="8" spans="1:13" s="25" customFormat="1" ht="47.25" x14ac:dyDescent="0.2">
      <c r="A8" s="18">
        <v>3</v>
      </c>
      <c r="B8" s="19" t="s">
        <v>67</v>
      </c>
      <c r="C8" s="20" t="s">
        <v>68</v>
      </c>
      <c r="D8" s="21" t="s">
        <v>60</v>
      </c>
      <c r="E8" s="18" t="s">
        <v>18</v>
      </c>
      <c r="F8" s="19" t="s">
        <v>69</v>
      </c>
      <c r="G8" s="20" t="s">
        <v>70</v>
      </c>
      <c r="H8" s="18">
        <v>310244269</v>
      </c>
      <c r="I8" s="18" t="s">
        <v>61</v>
      </c>
      <c r="J8" s="22">
        <v>6</v>
      </c>
      <c r="K8" s="23">
        <v>5590000</v>
      </c>
      <c r="L8" s="24">
        <f t="shared" si="0"/>
        <v>33540</v>
      </c>
      <c r="M8" s="18" t="s">
        <v>21</v>
      </c>
    </row>
    <row r="9" spans="1:13" s="25" customFormat="1" ht="47.25" x14ac:dyDescent="0.2">
      <c r="A9" s="18">
        <v>4</v>
      </c>
      <c r="B9" s="19" t="s">
        <v>67</v>
      </c>
      <c r="C9" s="20" t="s">
        <v>64</v>
      </c>
      <c r="D9" s="21" t="s">
        <v>60</v>
      </c>
      <c r="E9" s="18" t="s">
        <v>18</v>
      </c>
      <c r="F9" s="19" t="s">
        <v>71</v>
      </c>
      <c r="G9" s="20" t="s">
        <v>72</v>
      </c>
      <c r="H9" s="18">
        <v>308619718</v>
      </c>
      <c r="I9" s="18" t="s">
        <v>61</v>
      </c>
      <c r="J9" s="22">
        <v>2</v>
      </c>
      <c r="K9" s="23">
        <v>16666666</v>
      </c>
      <c r="L9" s="24">
        <f t="shared" si="0"/>
        <v>33333.332000000002</v>
      </c>
      <c r="M9" s="18" t="s">
        <v>21</v>
      </c>
    </row>
    <row r="10" spans="1:13" s="25" customFormat="1" ht="47.25" x14ac:dyDescent="0.2">
      <c r="A10" s="18">
        <v>5</v>
      </c>
      <c r="B10" s="19" t="s">
        <v>67</v>
      </c>
      <c r="C10" s="20" t="s">
        <v>64</v>
      </c>
      <c r="D10" s="21" t="s">
        <v>60</v>
      </c>
      <c r="E10" s="18" t="s">
        <v>18</v>
      </c>
      <c r="F10" s="19" t="s">
        <v>73</v>
      </c>
      <c r="G10" s="20" t="s">
        <v>72</v>
      </c>
      <c r="H10" s="18">
        <v>308619718</v>
      </c>
      <c r="I10" s="18" t="s">
        <v>61</v>
      </c>
      <c r="J10" s="22">
        <v>2</v>
      </c>
      <c r="K10" s="23">
        <v>17333333</v>
      </c>
      <c r="L10" s="24">
        <f t="shared" si="0"/>
        <v>34666.665999999997</v>
      </c>
      <c r="M10" s="18" t="s">
        <v>21</v>
      </c>
    </row>
    <row r="11" spans="1:13" s="25" customFormat="1" ht="47.25" x14ac:dyDescent="0.2">
      <c r="A11" s="18">
        <v>6</v>
      </c>
      <c r="B11" s="19" t="s">
        <v>67</v>
      </c>
      <c r="C11" s="20" t="s">
        <v>64</v>
      </c>
      <c r="D11" s="21" t="s">
        <v>60</v>
      </c>
      <c r="E11" s="18" t="s">
        <v>18</v>
      </c>
      <c r="F11" s="19" t="s">
        <v>74</v>
      </c>
      <c r="G11" s="20" t="s">
        <v>75</v>
      </c>
      <c r="H11" s="18" t="s">
        <v>76</v>
      </c>
      <c r="I11" s="18" t="s">
        <v>61</v>
      </c>
      <c r="J11" s="22">
        <v>2</v>
      </c>
      <c r="K11" s="23">
        <v>10305000</v>
      </c>
      <c r="L11" s="24">
        <f t="shared" si="0"/>
        <v>20610</v>
      </c>
      <c r="M11" s="18" t="s">
        <v>21</v>
      </c>
    </row>
    <row r="12" spans="1:13" s="25" customFormat="1" ht="47.25" x14ac:dyDescent="0.2">
      <c r="A12" s="18">
        <v>7</v>
      </c>
      <c r="B12" s="19" t="s">
        <v>67</v>
      </c>
      <c r="C12" s="20" t="s">
        <v>77</v>
      </c>
      <c r="D12" s="21" t="s">
        <v>60</v>
      </c>
      <c r="E12" s="18" t="s">
        <v>18</v>
      </c>
      <c r="F12" s="19" t="s">
        <v>78</v>
      </c>
      <c r="G12" s="20" t="s">
        <v>79</v>
      </c>
      <c r="H12" s="18">
        <v>305370763</v>
      </c>
      <c r="I12" s="18" t="s">
        <v>80</v>
      </c>
      <c r="J12" s="22">
        <v>1</v>
      </c>
      <c r="K12" s="23">
        <v>130000000</v>
      </c>
      <c r="L12" s="24">
        <f t="shared" si="0"/>
        <v>130000</v>
      </c>
      <c r="M12" s="18" t="s">
        <v>21</v>
      </c>
    </row>
    <row r="13" spans="1:13" s="25" customFormat="1" ht="47.25" x14ac:dyDescent="0.2">
      <c r="A13" s="18">
        <v>8</v>
      </c>
      <c r="B13" s="19" t="s">
        <v>67</v>
      </c>
      <c r="C13" s="20" t="s">
        <v>81</v>
      </c>
      <c r="D13" s="21" t="s">
        <v>60</v>
      </c>
      <c r="E13" s="18" t="s">
        <v>18</v>
      </c>
      <c r="F13" s="19" t="s">
        <v>82</v>
      </c>
      <c r="G13" s="20" t="s">
        <v>83</v>
      </c>
      <c r="H13" s="18">
        <v>308480316</v>
      </c>
      <c r="I13" s="18" t="s">
        <v>61</v>
      </c>
      <c r="J13" s="22">
        <v>3</v>
      </c>
      <c r="K13" s="23">
        <v>1299000</v>
      </c>
      <c r="L13" s="24">
        <f t="shared" si="0"/>
        <v>3897</v>
      </c>
      <c r="M13" s="18" t="s">
        <v>21</v>
      </c>
    </row>
    <row r="14" spans="1:13" s="25" customFormat="1" ht="47.25" x14ac:dyDescent="0.2">
      <c r="A14" s="18">
        <v>9</v>
      </c>
      <c r="B14" s="19" t="s">
        <v>67</v>
      </c>
      <c r="C14" s="20" t="s">
        <v>84</v>
      </c>
      <c r="D14" s="21" t="s">
        <v>60</v>
      </c>
      <c r="E14" s="18" t="s">
        <v>18</v>
      </c>
      <c r="F14" s="19" t="s">
        <v>85</v>
      </c>
      <c r="G14" s="20" t="s">
        <v>86</v>
      </c>
      <c r="H14" s="18">
        <v>305484859</v>
      </c>
      <c r="I14" s="18" t="s">
        <v>61</v>
      </c>
      <c r="J14" s="22">
        <v>1</v>
      </c>
      <c r="K14" s="23">
        <v>4511000</v>
      </c>
      <c r="L14" s="24">
        <f t="shared" si="0"/>
        <v>4511</v>
      </c>
      <c r="M14" s="18" t="s">
        <v>21</v>
      </c>
    </row>
    <row r="15" spans="1:13" s="25" customFormat="1" ht="47.25" x14ac:dyDescent="0.2">
      <c r="A15" s="18">
        <v>10</v>
      </c>
      <c r="B15" s="19" t="s">
        <v>67</v>
      </c>
      <c r="C15" s="20" t="s">
        <v>87</v>
      </c>
      <c r="D15" s="21" t="s">
        <v>60</v>
      </c>
      <c r="E15" s="18" t="s">
        <v>18</v>
      </c>
      <c r="F15" s="19" t="s">
        <v>88</v>
      </c>
      <c r="G15" s="20" t="s">
        <v>89</v>
      </c>
      <c r="H15" s="18">
        <v>307342788</v>
      </c>
      <c r="I15" s="18" t="s">
        <v>61</v>
      </c>
      <c r="J15" s="22">
        <v>2</v>
      </c>
      <c r="K15" s="23">
        <v>29904000</v>
      </c>
      <c r="L15" s="24">
        <f t="shared" si="0"/>
        <v>59808</v>
      </c>
      <c r="M15" s="18" t="s">
        <v>21</v>
      </c>
    </row>
    <row r="16" spans="1:13" s="25" customFormat="1" ht="47.25" x14ac:dyDescent="0.2">
      <c r="A16" s="18">
        <v>11</v>
      </c>
      <c r="B16" s="19" t="s">
        <v>67</v>
      </c>
      <c r="C16" s="20" t="s">
        <v>90</v>
      </c>
      <c r="D16" s="21" t="s">
        <v>60</v>
      </c>
      <c r="E16" s="18" t="s">
        <v>18</v>
      </c>
      <c r="F16" s="19" t="s">
        <v>91</v>
      </c>
      <c r="G16" s="20" t="s">
        <v>92</v>
      </c>
      <c r="H16" s="18">
        <v>202934279</v>
      </c>
      <c r="I16" s="18" t="s">
        <v>61</v>
      </c>
      <c r="J16" s="22">
        <v>1</v>
      </c>
      <c r="K16" s="23">
        <v>11000000</v>
      </c>
      <c r="L16" s="24">
        <f t="shared" si="0"/>
        <v>11000</v>
      </c>
      <c r="M16" s="18" t="s">
        <v>21</v>
      </c>
    </row>
    <row r="17" spans="1:13" s="25" customFormat="1" ht="47.25" x14ac:dyDescent="0.2">
      <c r="A17" s="18">
        <v>12</v>
      </c>
      <c r="B17" s="19" t="s">
        <v>67</v>
      </c>
      <c r="C17" s="20" t="s">
        <v>64</v>
      </c>
      <c r="D17" s="21" t="s">
        <v>60</v>
      </c>
      <c r="E17" s="18" t="s">
        <v>18</v>
      </c>
      <c r="F17" s="19" t="s">
        <v>93</v>
      </c>
      <c r="G17" s="20" t="s">
        <v>94</v>
      </c>
      <c r="H17" s="18">
        <v>307019278</v>
      </c>
      <c r="I17" s="18" t="s">
        <v>80</v>
      </c>
      <c r="J17" s="22">
        <v>3</v>
      </c>
      <c r="K17" s="23">
        <v>13687000</v>
      </c>
      <c r="L17" s="24">
        <f t="shared" si="0"/>
        <v>41061</v>
      </c>
      <c r="M17" s="18" t="s">
        <v>21</v>
      </c>
    </row>
    <row r="18" spans="1:13" s="25" customFormat="1" ht="47.25" x14ac:dyDescent="0.2">
      <c r="A18" s="18">
        <v>13</v>
      </c>
      <c r="B18" s="19" t="s">
        <v>149</v>
      </c>
      <c r="C18" s="20" t="s">
        <v>62</v>
      </c>
      <c r="D18" s="21" t="s">
        <v>60</v>
      </c>
      <c r="E18" s="18" t="s">
        <v>18</v>
      </c>
      <c r="F18" s="19" t="s">
        <v>95</v>
      </c>
      <c r="G18" s="20" t="s">
        <v>63</v>
      </c>
      <c r="H18" s="18">
        <v>201348969</v>
      </c>
      <c r="I18" s="18" t="s">
        <v>61</v>
      </c>
      <c r="J18" s="22">
        <v>20</v>
      </c>
      <c r="K18" s="23">
        <v>1719984</v>
      </c>
      <c r="L18" s="24">
        <f t="shared" si="0"/>
        <v>34399.68</v>
      </c>
      <c r="M18" s="18" t="s">
        <v>21</v>
      </c>
    </row>
    <row r="19" spans="1:13" s="25" customFormat="1" ht="47.25" x14ac:dyDescent="0.2">
      <c r="A19" s="18">
        <v>14</v>
      </c>
      <c r="B19" s="19" t="s">
        <v>149</v>
      </c>
      <c r="C19" s="20" t="s">
        <v>150</v>
      </c>
      <c r="D19" s="21" t="s">
        <v>60</v>
      </c>
      <c r="E19" s="18" t="s">
        <v>18</v>
      </c>
      <c r="F19" s="19" t="s">
        <v>151</v>
      </c>
      <c r="G19" s="20" t="s">
        <v>63</v>
      </c>
      <c r="H19" s="18">
        <v>201348969</v>
      </c>
      <c r="I19" s="18" t="s">
        <v>61</v>
      </c>
      <c r="J19" s="22">
        <v>3</v>
      </c>
      <c r="K19" s="23">
        <v>1264928</v>
      </c>
      <c r="L19" s="23">
        <f t="shared" si="0"/>
        <v>3794.7840000000001</v>
      </c>
      <c r="M19" s="18" t="s">
        <v>21</v>
      </c>
    </row>
    <row r="20" spans="1:13" s="25" customFormat="1" ht="47.25" x14ac:dyDescent="0.2">
      <c r="A20" s="18">
        <v>15</v>
      </c>
      <c r="B20" s="19" t="s">
        <v>149</v>
      </c>
      <c r="C20" s="20" t="s">
        <v>152</v>
      </c>
      <c r="D20" s="21" t="s">
        <v>60</v>
      </c>
      <c r="E20" s="18" t="s">
        <v>18</v>
      </c>
      <c r="F20" s="19" t="s">
        <v>153</v>
      </c>
      <c r="G20" s="20" t="s">
        <v>154</v>
      </c>
      <c r="H20" s="18" t="s">
        <v>155</v>
      </c>
      <c r="I20" s="18" t="s">
        <v>61</v>
      </c>
      <c r="J20" s="22">
        <v>20</v>
      </c>
      <c r="K20" s="23">
        <v>1006000</v>
      </c>
      <c r="L20" s="23">
        <f t="shared" si="0"/>
        <v>20120</v>
      </c>
      <c r="M20" s="18" t="s">
        <v>21</v>
      </c>
    </row>
    <row r="21" spans="1:13" s="25" customFormat="1" ht="47.25" x14ac:dyDescent="0.2">
      <c r="A21" s="18">
        <v>16</v>
      </c>
      <c r="B21" s="19" t="s">
        <v>149</v>
      </c>
      <c r="C21" s="20" t="s">
        <v>152</v>
      </c>
      <c r="D21" s="21" t="s">
        <v>60</v>
      </c>
      <c r="E21" s="18" t="s">
        <v>18</v>
      </c>
      <c r="F21" s="19" t="s">
        <v>156</v>
      </c>
      <c r="G21" s="20" t="s">
        <v>154</v>
      </c>
      <c r="H21" s="18" t="s">
        <v>155</v>
      </c>
      <c r="I21" s="18" t="s">
        <v>61</v>
      </c>
      <c r="J21" s="22">
        <v>10</v>
      </c>
      <c r="K21" s="23">
        <v>1404000</v>
      </c>
      <c r="L21" s="23">
        <f t="shared" si="0"/>
        <v>14040</v>
      </c>
      <c r="M21" s="18" t="s">
        <v>21</v>
      </c>
    </row>
    <row r="22" spans="1:13" s="25" customFormat="1" ht="47.25" x14ac:dyDescent="0.2">
      <c r="A22" s="18">
        <v>17</v>
      </c>
      <c r="B22" s="19" t="s">
        <v>149</v>
      </c>
      <c r="C22" s="20" t="s">
        <v>157</v>
      </c>
      <c r="D22" s="21" t="s">
        <v>60</v>
      </c>
      <c r="E22" s="18" t="s">
        <v>18</v>
      </c>
      <c r="F22" s="19" t="s">
        <v>158</v>
      </c>
      <c r="G22" s="20" t="s">
        <v>159</v>
      </c>
      <c r="H22" s="18">
        <v>307048242</v>
      </c>
      <c r="I22" s="18" t="s">
        <v>160</v>
      </c>
      <c r="J22" s="24">
        <v>15.3</v>
      </c>
      <c r="K22" s="23">
        <v>565000</v>
      </c>
      <c r="L22" s="23">
        <f t="shared" si="0"/>
        <v>8644.5</v>
      </c>
      <c r="M22" s="18" t="s">
        <v>21</v>
      </c>
    </row>
    <row r="23" spans="1:13" s="7" customFormat="1" x14ac:dyDescent="0.2">
      <c r="A23" s="2" t="s">
        <v>161</v>
      </c>
      <c r="B23" s="6" t="s">
        <v>161</v>
      </c>
      <c r="C23" s="3" t="s">
        <v>162</v>
      </c>
      <c r="D23" s="4" t="s">
        <v>161</v>
      </c>
      <c r="E23" s="5" t="s">
        <v>161</v>
      </c>
      <c r="F23" s="3" t="s">
        <v>161</v>
      </c>
      <c r="G23" s="3" t="s">
        <v>161</v>
      </c>
      <c r="H23" s="3" t="s">
        <v>161</v>
      </c>
      <c r="I23" s="3" t="s">
        <v>161</v>
      </c>
      <c r="J23" s="3" t="s">
        <v>161</v>
      </c>
      <c r="K23" s="3" t="s">
        <v>161</v>
      </c>
      <c r="L23" s="5">
        <f>SUM(L6:L22)</f>
        <v>498223.16199999995</v>
      </c>
      <c r="M23" s="3"/>
    </row>
    <row r="24" spans="1:13" s="25" customFormat="1" ht="47.25" x14ac:dyDescent="0.2">
      <c r="A24" s="18">
        <v>1</v>
      </c>
      <c r="B24" s="19" t="s">
        <v>67</v>
      </c>
      <c r="C24" s="20" t="s">
        <v>163</v>
      </c>
      <c r="D24" s="21" t="s">
        <v>60</v>
      </c>
      <c r="E24" s="18" t="s">
        <v>18</v>
      </c>
      <c r="F24" s="19" t="s">
        <v>96</v>
      </c>
      <c r="G24" s="20" t="s">
        <v>97</v>
      </c>
      <c r="H24" s="18">
        <v>301966284</v>
      </c>
      <c r="I24" s="18" t="s">
        <v>61</v>
      </c>
      <c r="J24" s="22">
        <v>2</v>
      </c>
      <c r="K24" s="23">
        <v>12640000</v>
      </c>
      <c r="L24" s="23">
        <f>(+K24*J24)/1000</f>
        <v>25280</v>
      </c>
      <c r="M24" s="18" t="s">
        <v>171</v>
      </c>
    </row>
    <row r="25" spans="1:13" s="25" customFormat="1" ht="47.25" x14ac:dyDescent="0.2">
      <c r="A25" s="18">
        <v>2</v>
      </c>
      <c r="B25" s="19" t="s">
        <v>67</v>
      </c>
      <c r="C25" s="20" t="s">
        <v>164</v>
      </c>
      <c r="D25" s="21" t="s">
        <v>60</v>
      </c>
      <c r="E25" s="18" t="s">
        <v>18</v>
      </c>
      <c r="F25" s="19" t="s">
        <v>98</v>
      </c>
      <c r="G25" s="20" t="s">
        <v>97</v>
      </c>
      <c r="H25" s="18">
        <v>302554740</v>
      </c>
      <c r="I25" s="18" t="s">
        <v>61</v>
      </c>
      <c r="J25" s="22">
        <v>1</v>
      </c>
      <c r="K25" s="23">
        <v>4200000</v>
      </c>
      <c r="L25" s="23">
        <f>+K25*J25/1000</f>
        <v>4200</v>
      </c>
      <c r="M25" s="18" t="s">
        <v>171</v>
      </c>
    </row>
    <row r="26" spans="1:13" s="25" customFormat="1" ht="47.25" x14ac:dyDescent="0.2">
      <c r="A26" s="18">
        <v>3</v>
      </c>
      <c r="B26" s="19" t="s">
        <v>67</v>
      </c>
      <c r="C26" s="20" t="s">
        <v>164</v>
      </c>
      <c r="D26" s="21" t="s">
        <v>60</v>
      </c>
      <c r="E26" s="18" t="s">
        <v>18</v>
      </c>
      <c r="F26" s="19" t="s">
        <v>99</v>
      </c>
      <c r="G26" s="20" t="s">
        <v>97</v>
      </c>
      <c r="H26" s="18" t="s">
        <v>100</v>
      </c>
      <c r="I26" s="18" t="s">
        <v>61</v>
      </c>
      <c r="J26" s="22">
        <v>1</v>
      </c>
      <c r="K26" s="23">
        <v>10870000</v>
      </c>
      <c r="L26" s="23">
        <f>(+K26*J26)/1000</f>
        <v>10870</v>
      </c>
      <c r="M26" s="18" t="s">
        <v>171</v>
      </c>
    </row>
    <row r="27" spans="1:13" s="25" customFormat="1" ht="47.25" x14ac:dyDescent="0.2">
      <c r="A27" s="18">
        <v>4</v>
      </c>
      <c r="B27" s="19" t="s">
        <v>149</v>
      </c>
      <c r="C27" s="20" t="s">
        <v>165</v>
      </c>
      <c r="D27" s="21" t="s">
        <v>60</v>
      </c>
      <c r="E27" s="18" t="s">
        <v>18</v>
      </c>
      <c r="F27" s="19" t="s">
        <v>166</v>
      </c>
      <c r="G27" s="20" t="s">
        <v>97</v>
      </c>
      <c r="H27" s="18">
        <v>301966284</v>
      </c>
      <c r="I27" s="18" t="s">
        <v>61</v>
      </c>
      <c r="J27" s="22">
        <v>17</v>
      </c>
      <c r="K27" s="23">
        <v>8950000</v>
      </c>
      <c r="L27" s="23">
        <f>(+K27*J27)/1000</f>
        <v>152150</v>
      </c>
      <c r="M27" s="18" t="s">
        <v>171</v>
      </c>
    </row>
    <row r="28" spans="1:13" s="25" customFormat="1" ht="47.25" x14ac:dyDescent="0.2">
      <c r="A28" s="18">
        <v>5</v>
      </c>
      <c r="B28" s="19" t="s">
        <v>149</v>
      </c>
      <c r="C28" s="20" t="s">
        <v>167</v>
      </c>
      <c r="D28" s="21" t="s">
        <v>60</v>
      </c>
      <c r="E28" s="18" t="s">
        <v>18</v>
      </c>
      <c r="F28" s="19" t="s">
        <v>168</v>
      </c>
      <c r="G28" s="20" t="s">
        <v>169</v>
      </c>
      <c r="H28" s="18">
        <v>309296851</v>
      </c>
      <c r="I28" s="18" t="s">
        <v>61</v>
      </c>
      <c r="J28" s="22">
        <v>1</v>
      </c>
      <c r="K28" s="23">
        <v>4400000</v>
      </c>
      <c r="L28" s="23">
        <f>(+K28*J28)/1000</f>
        <v>4400</v>
      </c>
      <c r="M28" s="18" t="s">
        <v>171</v>
      </c>
    </row>
    <row r="29" spans="1:13" s="25" customFormat="1" ht="47.25" x14ac:dyDescent="0.2">
      <c r="A29" s="18">
        <v>6</v>
      </c>
      <c r="B29" s="19" t="s">
        <v>149</v>
      </c>
      <c r="C29" s="20" t="s">
        <v>165</v>
      </c>
      <c r="D29" s="21" t="s">
        <v>60</v>
      </c>
      <c r="E29" s="18" t="s">
        <v>18</v>
      </c>
      <c r="F29" s="19" t="s">
        <v>170</v>
      </c>
      <c r="G29" s="20" t="s">
        <v>97</v>
      </c>
      <c r="H29" s="18">
        <v>301966284</v>
      </c>
      <c r="I29" s="18" t="s">
        <v>61</v>
      </c>
      <c r="J29" s="22">
        <v>9</v>
      </c>
      <c r="K29" s="23">
        <v>9080000</v>
      </c>
      <c r="L29" s="23">
        <f>(+K29*J29)/1000</f>
        <v>81720</v>
      </c>
      <c r="M29" s="18" t="s">
        <v>171</v>
      </c>
    </row>
    <row r="30" spans="1:13" s="7" customFormat="1" x14ac:dyDescent="0.2">
      <c r="A30" s="2" t="s">
        <v>161</v>
      </c>
      <c r="B30" s="2" t="s">
        <v>161</v>
      </c>
      <c r="C30" s="3" t="s">
        <v>162</v>
      </c>
      <c r="D30" s="4" t="s">
        <v>161</v>
      </c>
      <c r="E30" s="5" t="s">
        <v>161</v>
      </c>
      <c r="F30" s="3" t="s">
        <v>161</v>
      </c>
      <c r="G30" s="3" t="s">
        <v>161</v>
      </c>
      <c r="H30" s="3" t="s">
        <v>161</v>
      </c>
      <c r="I30" s="3" t="s">
        <v>161</v>
      </c>
      <c r="J30" s="3" t="s">
        <v>161</v>
      </c>
      <c r="K30" s="3" t="s">
        <v>161</v>
      </c>
      <c r="L30" s="5">
        <f>SUM(L24:L29)</f>
        <v>278620</v>
      </c>
      <c r="M30" s="3"/>
    </row>
    <row r="31" spans="1:13" s="25" customFormat="1" ht="47.25" x14ac:dyDescent="0.2">
      <c r="A31" s="18">
        <v>1</v>
      </c>
      <c r="B31" s="19" t="s">
        <v>20</v>
      </c>
      <c r="C31" s="20" t="s">
        <v>27</v>
      </c>
      <c r="D31" s="21" t="s">
        <v>101</v>
      </c>
      <c r="E31" s="18" t="s">
        <v>172</v>
      </c>
      <c r="F31" s="19" t="s">
        <v>173</v>
      </c>
      <c r="G31" s="20" t="s">
        <v>28</v>
      </c>
      <c r="H31" s="18">
        <v>302554740</v>
      </c>
      <c r="I31" s="18" t="s">
        <v>29</v>
      </c>
      <c r="J31" s="22">
        <v>1</v>
      </c>
      <c r="K31" s="23">
        <v>807500000</v>
      </c>
      <c r="L31" s="23">
        <v>807500</v>
      </c>
      <c r="M31" s="18" t="s">
        <v>22</v>
      </c>
    </row>
    <row r="32" spans="1:13" s="25" customFormat="1" ht="47.25" x14ac:dyDescent="0.2">
      <c r="A32" s="18">
        <v>2</v>
      </c>
      <c r="B32" s="19" t="s">
        <v>67</v>
      </c>
      <c r="C32" s="20" t="s">
        <v>102</v>
      </c>
      <c r="D32" s="21" t="s">
        <v>60</v>
      </c>
      <c r="E32" s="18" t="s">
        <v>18</v>
      </c>
      <c r="F32" s="19" t="s">
        <v>174</v>
      </c>
      <c r="G32" s="20" t="s">
        <v>103</v>
      </c>
      <c r="H32" s="18">
        <v>30201871590066</v>
      </c>
      <c r="I32" s="18" t="s">
        <v>29</v>
      </c>
      <c r="J32" s="22">
        <v>1</v>
      </c>
      <c r="K32" s="23">
        <v>6666666</v>
      </c>
      <c r="L32" s="23">
        <f>(+K32*J32)/1000</f>
        <v>6666.6660000000002</v>
      </c>
      <c r="M32" s="18" t="s">
        <v>22</v>
      </c>
    </row>
    <row r="33" spans="1:13" s="25" customFormat="1" ht="47.25" x14ac:dyDescent="0.2">
      <c r="A33" s="18">
        <v>3</v>
      </c>
      <c r="B33" s="19" t="s">
        <v>149</v>
      </c>
      <c r="C33" s="20" t="s">
        <v>175</v>
      </c>
      <c r="D33" s="21" t="s">
        <v>60</v>
      </c>
      <c r="E33" s="18" t="s">
        <v>176</v>
      </c>
      <c r="F33" s="19" t="s">
        <v>177</v>
      </c>
      <c r="G33" s="20" t="s">
        <v>178</v>
      </c>
      <c r="H33" s="18" t="s">
        <v>179</v>
      </c>
      <c r="I33" s="18" t="s">
        <v>19</v>
      </c>
      <c r="J33" s="22">
        <v>14</v>
      </c>
      <c r="K33" s="23">
        <f>+L33/J33</f>
        <v>2200</v>
      </c>
      <c r="L33" s="23">
        <v>30800</v>
      </c>
      <c r="M33" s="18" t="s">
        <v>22</v>
      </c>
    </row>
    <row r="34" spans="1:13" s="25" customFormat="1" ht="47.25" x14ac:dyDescent="0.2">
      <c r="A34" s="18">
        <v>4</v>
      </c>
      <c r="B34" s="19" t="s">
        <v>149</v>
      </c>
      <c r="C34" s="20" t="s">
        <v>180</v>
      </c>
      <c r="D34" s="21" t="s">
        <v>60</v>
      </c>
      <c r="E34" s="18" t="s">
        <v>176</v>
      </c>
      <c r="F34" s="19" t="s">
        <v>181</v>
      </c>
      <c r="G34" s="20" t="s">
        <v>178</v>
      </c>
      <c r="H34" s="18" t="s">
        <v>179</v>
      </c>
      <c r="I34" s="18" t="s">
        <v>19</v>
      </c>
      <c r="J34" s="22">
        <v>2</v>
      </c>
      <c r="K34" s="23">
        <f t="shared" ref="K34:K38" si="1">+L34/J34</f>
        <v>3200</v>
      </c>
      <c r="L34" s="23">
        <v>6400</v>
      </c>
      <c r="M34" s="18" t="s">
        <v>22</v>
      </c>
    </row>
    <row r="35" spans="1:13" s="25" customFormat="1" ht="47.25" x14ac:dyDescent="0.2">
      <c r="A35" s="18">
        <v>5</v>
      </c>
      <c r="B35" s="19" t="s">
        <v>149</v>
      </c>
      <c r="C35" s="20" t="s">
        <v>180</v>
      </c>
      <c r="D35" s="21" t="s">
        <v>60</v>
      </c>
      <c r="E35" s="18" t="s">
        <v>176</v>
      </c>
      <c r="F35" s="19" t="s">
        <v>182</v>
      </c>
      <c r="G35" s="20" t="s">
        <v>178</v>
      </c>
      <c r="H35" s="18" t="s">
        <v>179</v>
      </c>
      <c r="I35" s="18" t="s">
        <v>19</v>
      </c>
      <c r="J35" s="22">
        <v>6</v>
      </c>
      <c r="K35" s="23">
        <f t="shared" si="1"/>
        <v>3200</v>
      </c>
      <c r="L35" s="23">
        <v>19200</v>
      </c>
      <c r="M35" s="18" t="s">
        <v>22</v>
      </c>
    </row>
    <row r="36" spans="1:13" s="25" customFormat="1" ht="47.25" x14ac:dyDescent="0.2">
      <c r="A36" s="18">
        <v>6</v>
      </c>
      <c r="B36" s="19" t="s">
        <v>149</v>
      </c>
      <c r="C36" s="20" t="s">
        <v>183</v>
      </c>
      <c r="D36" s="21" t="s">
        <v>60</v>
      </c>
      <c r="E36" s="18" t="s">
        <v>176</v>
      </c>
      <c r="F36" s="19" t="s">
        <v>184</v>
      </c>
      <c r="G36" s="20" t="s">
        <v>178</v>
      </c>
      <c r="H36" s="18" t="s">
        <v>179</v>
      </c>
      <c r="I36" s="18" t="s">
        <v>19</v>
      </c>
      <c r="J36" s="22">
        <v>6</v>
      </c>
      <c r="K36" s="23">
        <f t="shared" si="1"/>
        <v>3600</v>
      </c>
      <c r="L36" s="23">
        <v>21600</v>
      </c>
      <c r="M36" s="18" t="s">
        <v>22</v>
      </c>
    </row>
    <row r="37" spans="1:13" s="25" customFormat="1" ht="47.25" x14ac:dyDescent="0.2">
      <c r="A37" s="18">
        <v>7</v>
      </c>
      <c r="B37" s="19" t="s">
        <v>149</v>
      </c>
      <c r="C37" s="20" t="s">
        <v>90</v>
      </c>
      <c r="D37" s="21" t="s">
        <v>60</v>
      </c>
      <c r="E37" s="18" t="s">
        <v>176</v>
      </c>
      <c r="F37" s="19" t="s">
        <v>185</v>
      </c>
      <c r="G37" s="20" t="s">
        <v>186</v>
      </c>
      <c r="H37" s="18" t="s">
        <v>187</v>
      </c>
      <c r="I37" s="18" t="s">
        <v>19</v>
      </c>
      <c r="J37" s="22">
        <v>12</v>
      </c>
      <c r="K37" s="23">
        <f t="shared" si="1"/>
        <v>1950</v>
      </c>
      <c r="L37" s="23">
        <v>23400</v>
      </c>
      <c r="M37" s="18" t="s">
        <v>22</v>
      </c>
    </row>
    <row r="38" spans="1:13" s="25" customFormat="1" ht="47.25" x14ac:dyDescent="0.2">
      <c r="A38" s="18">
        <v>8</v>
      </c>
      <c r="B38" s="19" t="s">
        <v>149</v>
      </c>
      <c r="C38" s="20" t="s">
        <v>64</v>
      </c>
      <c r="D38" s="21" t="s">
        <v>60</v>
      </c>
      <c r="E38" s="18" t="s">
        <v>176</v>
      </c>
      <c r="F38" s="19" t="s">
        <v>188</v>
      </c>
      <c r="G38" s="20" t="s">
        <v>186</v>
      </c>
      <c r="H38" s="18" t="s">
        <v>187</v>
      </c>
      <c r="I38" s="18" t="s">
        <v>19</v>
      </c>
      <c r="J38" s="22">
        <v>16</v>
      </c>
      <c r="K38" s="23">
        <f t="shared" si="1"/>
        <v>5540</v>
      </c>
      <c r="L38" s="23">
        <v>88640</v>
      </c>
      <c r="M38" s="18" t="s">
        <v>22</v>
      </c>
    </row>
    <row r="39" spans="1:13" s="25" customFormat="1" ht="47.25" x14ac:dyDescent="0.2">
      <c r="A39" s="18">
        <v>9</v>
      </c>
      <c r="B39" s="19" t="s">
        <v>149</v>
      </c>
      <c r="C39" s="20" t="s">
        <v>189</v>
      </c>
      <c r="D39" s="21" t="s">
        <v>60</v>
      </c>
      <c r="E39" s="18" t="s">
        <v>176</v>
      </c>
      <c r="F39" s="19" t="s">
        <v>190</v>
      </c>
      <c r="G39" s="20" t="s">
        <v>191</v>
      </c>
      <c r="H39" s="18" t="s">
        <v>192</v>
      </c>
      <c r="I39" s="18" t="s">
        <v>19</v>
      </c>
      <c r="J39" s="22">
        <v>1</v>
      </c>
      <c r="K39" s="23">
        <v>4315000</v>
      </c>
      <c r="L39" s="23">
        <v>4315</v>
      </c>
      <c r="M39" s="18" t="s">
        <v>22</v>
      </c>
    </row>
    <row r="40" spans="1:13" s="7" customFormat="1" x14ac:dyDescent="0.2">
      <c r="A40" s="2" t="s">
        <v>161</v>
      </c>
      <c r="B40" s="6" t="s">
        <v>161</v>
      </c>
      <c r="C40" s="3" t="s">
        <v>162</v>
      </c>
      <c r="D40" s="4" t="s">
        <v>161</v>
      </c>
      <c r="E40" s="5" t="s">
        <v>161</v>
      </c>
      <c r="F40" s="3" t="s">
        <v>161</v>
      </c>
      <c r="G40" s="3" t="s">
        <v>161</v>
      </c>
      <c r="H40" s="3" t="s">
        <v>161</v>
      </c>
      <c r="I40" s="3" t="s">
        <v>161</v>
      </c>
      <c r="J40" s="3" t="s">
        <v>161</v>
      </c>
      <c r="K40" s="3" t="s">
        <v>161</v>
      </c>
      <c r="L40" s="5">
        <f>SUM(L31:L39)</f>
        <v>1008521.666</v>
      </c>
      <c r="M40" s="3"/>
    </row>
    <row r="41" spans="1:13" s="25" customFormat="1" ht="47.25" x14ac:dyDescent="0.2">
      <c r="A41" s="18">
        <v>1</v>
      </c>
      <c r="B41" s="19" t="s">
        <v>67</v>
      </c>
      <c r="C41" s="20" t="s">
        <v>104</v>
      </c>
      <c r="D41" s="21" t="s">
        <v>60</v>
      </c>
      <c r="E41" s="18" t="s">
        <v>41</v>
      </c>
      <c r="F41" s="19" t="s">
        <v>105</v>
      </c>
      <c r="G41" s="20" t="s">
        <v>106</v>
      </c>
      <c r="H41" s="18">
        <v>307258109</v>
      </c>
      <c r="I41" s="18" t="s">
        <v>107</v>
      </c>
      <c r="J41" s="22">
        <v>45</v>
      </c>
      <c r="K41" s="23">
        <v>9444444.4399999995</v>
      </c>
      <c r="L41" s="23">
        <f>+J41*K41/1000</f>
        <v>424999.99979999993</v>
      </c>
      <c r="M41" s="18" t="s">
        <v>226</v>
      </c>
    </row>
    <row r="42" spans="1:13" s="25" customFormat="1" ht="47.25" x14ac:dyDescent="0.2">
      <c r="A42" s="18">
        <v>2</v>
      </c>
      <c r="B42" s="19" t="s">
        <v>67</v>
      </c>
      <c r="C42" s="20" t="s">
        <v>108</v>
      </c>
      <c r="D42" s="21" t="s">
        <v>60</v>
      </c>
      <c r="E42" s="18" t="s">
        <v>18</v>
      </c>
      <c r="F42" s="19" t="s">
        <v>109</v>
      </c>
      <c r="G42" s="20" t="s">
        <v>110</v>
      </c>
      <c r="H42" s="18">
        <v>310211855</v>
      </c>
      <c r="I42" s="18" t="s">
        <v>61</v>
      </c>
      <c r="J42" s="22">
        <v>1</v>
      </c>
      <c r="K42" s="23">
        <v>11499000</v>
      </c>
      <c r="L42" s="23">
        <f t="shared" ref="L42:L43" si="2">+J42*K42/1000</f>
        <v>11499</v>
      </c>
      <c r="M42" s="18" t="s">
        <v>226</v>
      </c>
    </row>
    <row r="43" spans="1:13" s="25" customFormat="1" ht="47.25" x14ac:dyDescent="0.2">
      <c r="A43" s="18">
        <v>3</v>
      </c>
      <c r="B43" s="19" t="s">
        <v>67</v>
      </c>
      <c r="C43" s="20" t="s">
        <v>64</v>
      </c>
      <c r="D43" s="21" t="s">
        <v>60</v>
      </c>
      <c r="E43" s="18" t="s">
        <v>18</v>
      </c>
      <c r="F43" s="19" t="s">
        <v>111</v>
      </c>
      <c r="G43" s="20" t="s">
        <v>112</v>
      </c>
      <c r="H43" s="18">
        <v>307867316</v>
      </c>
      <c r="I43" s="18" t="s">
        <v>61</v>
      </c>
      <c r="J43" s="22">
        <v>12</v>
      </c>
      <c r="K43" s="23">
        <v>7500000</v>
      </c>
      <c r="L43" s="23">
        <f t="shared" si="2"/>
        <v>90000</v>
      </c>
      <c r="M43" s="18" t="s">
        <v>226</v>
      </c>
    </row>
    <row r="44" spans="1:13" s="7" customFormat="1" x14ac:dyDescent="0.2">
      <c r="A44" s="2" t="s">
        <v>161</v>
      </c>
      <c r="B44" s="6" t="s">
        <v>161</v>
      </c>
      <c r="C44" s="3" t="s">
        <v>162</v>
      </c>
      <c r="D44" s="4" t="s">
        <v>161</v>
      </c>
      <c r="E44" s="5" t="s">
        <v>161</v>
      </c>
      <c r="F44" s="3" t="s">
        <v>161</v>
      </c>
      <c r="G44" s="3" t="s">
        <v>161</v>
      </c>
      <c r="H44" s="3" t="s">
        <v>161</v>
      </c>
      <c r="I44" s="3" t="s">
        <v>161</v>
      </c>
      <c r="J44" s="3" t="s">
        <v>161</v>
      </c>
      <c r="K44" s="3" t="s">
        <v>161</v>
      </c>
      <c r="L44" s="5">
        <f>SUM(L41:L43)</f>
        <v>526498.99979999987</v>
      </c>
      <c r="M44" s="3"/>
    </row>
    <row r="45" spans="1:13" s="25" customFormat="1" ht="47.25" x14ac:dyDescent="0.2">
      <c r="A45" s="18">
        <v>1</v>
      </c>
      <c r="B45" s="19" t="s">
        <v>5</v>
      </c>
      <c r="C45" s="20" t="s">
        <v>113</v>
      </c>
      <c r="D45" s="21" t="s">
        <v>60</v>
      </c>
      <c r="E45" s="18" t="s">
        <v>41</v>
      </c>
      <c r="F45" s="19" t="s">
        <v>193</v>
      </c>
      <c r="G45" s="20" t="s">
        <v>114</v>
      </c>
      <c r="H45" s="18" t="s">
        <v>115</v>
      </c>
      <c r="I45" s="18" t="s">
        <v>61</v>
      </c>
      <c r="J45" s="22">
        <v>1</v>
      </c>
      <c r="K45" s="23">
        <v>500000000</v>
      </c>
      <c r="L45" s="23">
        <f>(+K45*J45)/1000</f>
        <v>500000</v>
      </c>
      <c r="M45" s="18" t="s">
        <v>227</v>
      </c>
    </row>
    <row r="46" spans="1:13" s="25" customFormat="1" ht="47.25" x14ac:dyDescent="0.2">
      <c r="A46" s="18">
        <v>2</v>
      </c>
      <c r="B46" s="19" t="s">
        <v>67</v>
      </c>
      <c r="C46" s="20" t="s">
        <v>116</v>
      </c>
      <c r="D46" s="21" t="s">
        <v>60</v>
      </c>
      <c r="E46" s="18" t="s">
        <v>41</v>
      </c>
      <c r="F46" s="19" t="s">
        <v>194</v>
      </c>
      <c r="G46" s="20" t="s">
        <v>117</v>
      </c>
      <c r="H46" s="18" t="s">
        <v>118</v>
      </c>
      <c r="I46" s="18" t="s">
        <v>61</v>
      </c>
      <c r="J46" s="22">
        <v>6</v>
      </c>
      <c r="K46" s="23">
        <v>8800000</v>
      </c>
      <c r="L46" s="23">
        <f t="shared" ref="L46:L49" si="3">(+K46*J46)/1000</f>
        <v>52800</v>
      </c>
      <c r="M46" s="18" t="s">
        <v>227</v>
      </c>
    </row>
    <row r="47" spans="1:13" s="25" customFormat="1" ht="47.25" x14ac:dyDescent="0.2">
      <c r="A47" s="18">
        <v>3</v>
      </c>
      <c r="B47" s="19" t="s">
        <v>67</v>
      </c>
      <c r="C47" s="20" t="s">
        <v>119</v>
      </c>
      <c r="D47" s="21" t="s">
        <v>60</v>
      </c>
      <c r="E47" s="18" t="s">
        <v>12</v>
      </c>
      <c r="F47" s="19" t="s">
        <v>195</v>
      </c>
      <c r="G47" s="20" t="s">
        <v>120</v>
      </c>
      <c r="H47" s="18" t="s">
        <v>121</v>
      </c>
      <c r="I47" s="18" t="s">
        <v>61</v>
      </c>
      <c r="J47" s="22">
        <v>2</v>
      </c>
      <c r="K47" s="23">
        <v>3500000</v>
      </c>
      <c r="L47" s="23">
        <f t="shared" si="3"/>
        <v>7000</v>
      </c>
      <c r="M47" s="18" t="s">
        <v>227</v>
      </c>
    </row>
    <row r="48" spans="1:13" s="25" customFormat="1" ht="63" x14ac:dyDescent="0.2">
      <c r="A48" s="18">
        <v>4</v>
      </c>
      <c r="B48" s="19" t="s">
        <v>67</v>
      </c>
      <c r="C48" s="20" t="s">
        <v>87</v>
      </c>
      <c r="D48" s="21" t="s">
        <v>60</v>
      </c>
      <c r="E48" s="18" t="s">
        <v>12</v>
      </c>
      <c r="F48" s="19" t="s">
        <v>196</v>
      </c>
      <c r="G48" s="20" t="s">
        <v>122</v>
      </c>
      <c r="H48" s="18" t="s">
        <v>123</v>
      </c>
      <c r="I48" s="18" t="s">
        <v>61</v>
      </c>
      <c r="J48" s="22">
        <v>6</v>
      </c>
      <c r="K48" s="23">
        <v>2159000</v>
      </c>
      <c r="L48" s="23">
        <f t="shared" si="3"/>
        <v>12954</v>
      </c>
      <c r="M48" s="18" t="s">
        <v>227</v>
      </c>
    </row>
    <row r="49" spans="1:13" s="25" customFormat="1" ht="47.25" x14ac:dyDescent="0.2">
      <c r="A49" s="18">
        <v>5</v>
      </c>
      <c r="B49" s="19" t="s">
        <v>67</v>
      </c>
      <c r="C49" s="20" t="s">
        <v>87</v>
      </c>
      <c r="D49" s="21" t="s">
        <v>60</v>
      </c>
      <c r="E49" s="18" t="s">
        <v>12</v>
      </c>
      <c r="F49" s="19" t="s">
        <v>197</v>
      </c>
      <c r="G49" s="20" t="s">
        <v>124</v>
      </c>
      <c r="H49" s="18" t="s">
        <v>125</v>
      </c>
      <c r="I49" s="18" t="s">
        <v>61</v>
      </c>
      <c r="J49" s="22">
        <v>2</v>
      </c>
      <c r="K49" s="23">
        <v>4000000</v>
      </c>
      <c r="L49" s="23">
        <f t="shared" si="3"/>
        <v>8000</v>
      </c>
      <c r="M49" s="18" t="s">
        <v>227</v>
      </c>
    </row>
    <row r="50" spans="1:13" s="7" customFormat="1" x14ac:dyDescent="0.2">
      <c r="A50" s="2" t="s">
        <v>161</v>
      </c>
      <c r="B50" s="6" t="s">
        <v>161</v>
      </c>
      <c r="C50" s="3" t="s">
        <v>162</v>
      </c>
      <c r="D50" s="4" t="s">
        <v>161</v>
      </c>
      <c r="E50" s="5" t="s">
        <v>161</v>
      </c>
      <c r="F50" s="3" t="s">
        <v>161</v>
      </c>
      <c r="G50" s="3" t="s">
        <v>161</v>
      </c>
      <c r="H50" s="3" t="s">
        <v>161</v>
      </c>
      <c r="I50" s="3" t="s">
        <v>161</v>
      </c>
      <c r="J50" s="3" t="s">
        <v>161</v>
      </c>
      <c r="K50" s="3" t="s">
        <v>161</v>
      </c>
      <c r="L50" s="5">
        <f>SUM(L45:L49)</f>
        <v>580754</v>
      </c>
      <c r="M50" s="3"/>
    </row>
    <row r="51" spans="1:13" s="25" customFormat="1" ht="47.25" x14ac:dyDescent="0.2">
      <c r="A51" s="18">
        <v>1</v>
      </c>
      <c r="B51" s="19" t="s">
        <v>20</v>
      </c>
      <c r="C51" s="20" t="s">
        <v>30</v>
      </c>
      <c r="D51" s="21" t="s">
        <v>60</v>
      </c>
      <c r="E51" s="18" t="s">
        <v>12</v>
      </c>
      <c r="F51" s="19" t="s">
        <v>198</v>
      </c>
      <c r="G51" s="20" t="s">
        <v>31</v>
      </c>
      <c r="H51" s="18">
        <v>309928601</v>
      </c>
      <c r="I51" s="18" t="s">
        <v>19</v>
      </c>
      <c r="J51" s="22">
        <v>2</v>
      </c>
      <c r="K51" s="23">
        <v>6000000</v>
      </c>
      <c r="L51" s="23">
        <f>(+K51*J51)/1000</f>
        <v>12000</v>
      </c>
      <c r="M51" s="18" t="s">
        <v>228</v>
      </c>
    </row>
    <row r="52" spans="1:13" s="25" customFormat="1" ht="47.25" x14ac:dyDescent="0.2">
      <c r="A52" s="18">
        <v>2</v>
      </c>
      <c r="B52" s="19" t="s">
        <v>20</v>
      </c>
      <c r="C52" s="20" t="s">
        <v>32</v>
      </c>
      <c r="D52" s="21" t="s">
        <v>60</v>
      </c>
      <c r="E52" s="18" t="s">
        <v>12</v>
      </c>
      <c r="F52" s="19" t="s">
        <v>199</v>
      </c>
      <c r="G52" s="20" t="s">
        <v>35</v>
      </c>
      <c r="H52" s="18">
        <v>309717871</v>
      </c>
      <c r="I52" s="18" t="s">
        <v>19</v>
      </c>
      <c r="J52" s="22">
        <v>2</v>
      </c>
      <c r="K52" s="23">
        <v>4523000</v>
      </c>
      <c r="L52" s="23">
        <f>(+K52*J52)/1000</f>
        <v>9046</v>
      </c>
      <c r="M52" s="18" t="s">
        <v>228</v>
      </c>
    </row>
    <row r="53" spans="1:13" s="25" customFormat="1" ht="47.25" x14ac:dyDescent="0.2">
      <c r="A53" s="18">
        <v>3</v>
      </c>
      <c r="B53" s="19" t="s">
        <v>20</v>
      </c>
      <c r="C53" s="20" t="s">
        <v>34</v>
      </c>
      <c r="D53" s="21" t="s">
        <v>60</v>
      </c>
      <c r="E53" s="18" t="s">
        <v>12</v>
      </c>
      <c r="F53" s="19" t="s">
        <v>200</v>
      </c>
      <c r="G53" s="20" t="s">
        <v>33</v>
      </c>
      <c r="H53" s="18">
        <v>306150521</v>
      </c>
      <c r="I53" s="18" t="s">
        <v>19</v>
      </c>
      <c r="J53" s="22">
        <v>1</v>
      </c>
      <c r="K53" s="23">
        <v>7500000</v>
      </c>
      <c r="L53" s="23">
        <f t="shared" ref="L53:L69" si="4">(+K53*J53)/1000</f>
        <v>7500</v>
      </c>
      <c r="M53" s="18" t="s">
        <v>228</v>
      </c>
    </row>
    <row r="54" spans="1:13" s="25" customFormat="1" ht="47.25" x14ac:dyDescent="0.2">
      <c r="A54" s="18">
        <v>4</v>
      </c>
      <c r="B54" s="19" t="s">
        <v>20</v>
      </c>
      <c r="C54" s="20" t="s">
        <v>36</v>
      </c>
      <c r="D54" s="21" t="s">
        <v>60</v>
      </c>
      <c r="E54" s="18" t="s">
        <v>12</v>
      </c>
      <c r="F54" s="19" t="s">
        <v>201</v>
      </c>
      <c r="G54" s="20" t="s">
        <v>37</v>
      </c>
      <c r="H54" s="18">
        <v>306817314</v>
      </c>
      <c r="I54" s="18" t="s">
        <v>19</v>
      </c>
      <c r="J54" s="22">
        <v>1</v>
      </c>
      <c r="K54" s="23">
        <v>4849999</v>
      </c>
      <c r="L54" s="23">
        <f t="shared" si="4"/>
        <v>4849.9989999999998</v>
      </c>
      <c r="M54" s="18" t="s">
        <v>228</v>
      </c>
    </row>
    <row r="55" spans="1:13" s="25" customFormat="1" ht="47.25" x14ac:dyDescent="0.2">
      <c r="A55" s="18">
        <v>5</v>
      </c>
      <c r="B55" s="19" t="s">
        <v>20</v>
      </c>
      <c r="C55" s="20" t="s">
        <v>38</v>
      </c>
      <c r="D55" s="21" t="s">
        <v>60</v>
      </c>
      <c r="E55" s="18" t="s">
        <v>12</v>
      </c>
      <c r="F55" s="19" t="s">
        <v>202</v>
      </c>
      <c r="G55" s="20" t="s">
        <v>39</v>
      </c>
      <c r="H55" s="18" t="s">
        <v>133</v>
      </c>
      <c r="I55" s="18" t="s">
        <v>19</v>
      </c>
      <c r="J55" s="22">
        <v>1</v>
      </c>
      <c r="K55" s="23">
        <v>4444444</v>
      </c>
      <c r="L55" s="23">
        <f t="shared" si="4"/>
        <v>4444.4440000000004</v>
      </c>
      <c r="M55" s="18" t="s">
        <v>228</v>
      </c>
    </row>
    <row r="56" spans="1:13" s="25" customFormat="1" ht="47.25" x14ac:dyDescent="0.2">
      <c r="A56" s="18">
        <v>6</v>
      </c>
      <c r="B56" s="19" t="s">
        <v>134</v>
      </c>
      <c r="C56" s="20" t="s">
        <v>135</v>
      </c>
      <c r="D56" s="21" t="s">
        <v>60</v>
      </c>
      <c r="E56" s="18" t="s">
        <v>12</v>
      </c>
      <c r="F56" s="19" t="s">
        <v>203</v>
      </c>
      <c r="G56" s="20" t="s">
        <v>136</v>
      </c>
      <c r="H56" s="18">
        <v>1191995</v>
      </c>
      <c r="I56" s="18" t="s">
        <v>19</v>
      </c>
      <c r="J56" s="22">
        <v>2</v>
      </c>
      <c r="K56" s="23">
        <v>2044000</v>
      </c>
      <c r="L56" s="23">
        <f t="shared" si="4"/>
        <v>4088</v>
      </c>
      <c r="M56" s="18" t="s">
        <v>228</v>
      </c>
    </row>
    <row r="57" spans="1:13" s="25" customFormat="1" ht="47.25" x14ac:dyDescent="0.2">
      <c r="A57" s="18">
        <v>7</v>
      </c>
      <c r="B57" s="19" t="s">
        <v>134</v>
      </c>
      <c r="C57" s="20" t="s">
        <v>137</v>
      </c>
      <c r="D57" s="21" t="s">
        <v>60</v>
      </c>
      <c r="E57" s="18" t="s">
        <v>12</v>
      </c>
      <c r="F57" s="19" t="s">
        <v>204</v>
      </c>
      <c r="G57" s="20" t="s">
        <v>138</v>
      </c>
      <c r="H57" s="18">
        <v>1241990</v>
      </c>
      <c r="I57" s="18" t="s">
        <v>19</v>
      </c>
      <c r="J57" s="22">
        <v>2</v>
      </c>
      <c r="K57" s="23">
        <v>6500000</v>
      </c>
      <c r="L57" s="23">
        <f t="shared" si="4"/>
        <v>13000</v>
      </c>
      <c r="M57" s="18" t="s">
        <v>228</v>
      </c>
    </row>
    <row r="58" spans="1:13" s="25" customFormat="1" ht="47.25" x14ac:dyDescent="0.2">
      <c r="A58" s="18">
        <v>8</v>
      </c>
      <c r="B58" s="19" t="s">
        <v>134</v>
      </c>
      <c r="C58" s="20" t="s">
        <v>137</v>
      </c>
      <c r="D58" s="21" t="s">
        <v>60</v>
      </c>
      <c r="E58" s="18" t="s">
        <v>12</v>
      </c>
      <c r="F58" s="19" t="s">
        <v>205</v>
      </c>
      <c r="G58" s="20" t="s">
        <v>139</v>
      </c>
      <c r="H58" s="18">
        <v>1345076</v>
      </c>
      <c r="I58" s="18" t="s">
        <v>19</v>
      </c>
      <c r="J58" s="22">
        <v>5</v>
      </c>
      <c r="K58" s="23">
        <v>7777000</v>
      </c>
      <c r="L58" s="23">
        <f t="shared" si="4"/>
        <v>38885</v>
      </c>
      <c r="M58" s="18" t="s">
        <v>228</v>
      </c>
    </row>
    <row r="59" spans="1:13" s="25" customFormat="1" ht="47.25" x14ac:dyDescent="0.2">
      <c r="A59" s="18">
        <v>9</v>
      </c>
      <c r="B59" s="19" t="s">
        <v>134</v>
      </c>
      <c r="C59" s="20" t="s">
        <v>137</v>
      </c>
      <c r="D59" s="21" t="s">
        <v>60</v>
      </c>
      <c r="E59" s="18" t="s">
        <v>12</v>
      </c>
      <c r="F59" s="19" t="s">
        <v>206</v>
      </c>
      <c r="G59" s="20" t="s">
        <v>139</v>
      </c>
      <c r="H59" s="18">
        <v>1378753</v>
      </c>
      <c r="I59" s="18" t="s">
        <v>19</v>
      </c>
      <c r="J59" s="22">
        <v>6</v>
      </c>
      <c r="K59" s="23">
        <v>7300000</v>
      </c>
      <c r="L59" s="23">
        <f t="shared" si="4"/>
        <v>43800</v>
      </c>
      <c r="M59" s="18" t="s">
        <v>228</v>
      </c>
    </row>
    <row r="60" spans="1:13" s="25" customFormat="1" ht="47.25" x14ac:dyDescent="0.2">
      <c r="A60" s="18">
        <v>10</v>
      </c>
      <c r="B60" s="19" t="s">
        <v>134</v>
      </c>
      <c r="C60" s="20" t="s">
        <v>137</v>
      </c>
      <c r="D60" s="21" t="s">
        <v>60</v>
      </c>
      <c r="E60" s="18" t="s">
        <v>12</v>
      </c>
      <c r="F60" s="19" t="s">
        <v>207</v>
      </c>
      <c r="G60" s="20" t="s">
        <v>140</v>
      </c>
      <c r="H60" s="18">
        <v>1378701</v>
      </c>
      <c r="I60" s="18" t="s">
        <v>19</v>
      </c>
      <c r="J60" s="22">
        <v>2</v>
      </c>
      <c r="K60" s="23">
        <v>7170000</v>
      </c>
      <c r="L60" s="23">
        <f t="shared" si="4"/>
        <v>14340</v>
      </c>
      <c r="M60" s="18" t="s">
        <v>228</v>
      </c>
    </row>
    <row r="61" spans="1:13" s="25" customFormat="1" ht="47.25" x14ac:dyDescent="0.2">
      <c r="A61" s="18">
        <v>11</v>
      </c>
      <c r="B61" s="19" t="s">
        <v>134</v>
      </c>
      <c r="C61" s="20" t="s">
        <v>32</v>
      </c>
      <c r="D61" s="21" t="s">
        <v>60</v>
      </c>
      <c r="E61" s="18" t="s">
        <v>12</v>
      </c>
      <c r="F61" s="19" t="s">
        <v>208</v>
      </c>
      <c r="G61" s="20" t="s">
        <v>140</v>
      </c>
      <c r="H61" s="18">
        <v>1378680</v>
      </c>
      <c r="I61" s="18" t="s">
        <v>19</v>
      </c>
      <c r="J61" s="22">
        <v>4</v>
      </c>
      <c r="K61" s="23">
        <v>3292500</v>
      </c>
      <c r="L61" s="23">
        <f t="shared" si="4"/>
        <v>13170</v>
      </c>
      <c r="M61" s="18" t="s">
        <v>228</v>
      </c>
    </row>
    <row r="62" spans="1:13" s="25" customFormat="1" ht="47.25" x14ac:dyDescent="0.2">
      <c r="A62" s="18">
        <v>12</v>
      </c>
      <c r="B62" s="19" t="s">
        <v>134</v>
      </c>
      <c r="C62" s="20" t="s">
        <v>34</v>
      </c>
      <c r="D62" s="21" t="s">
        <v>60</v>
      </c>
      <c r="E62" s="18" t="s">
        <v>12</v>
      </c>
      <c r="F62" s="19" t="s">
        <v>209</v>
      </c>
      <c r="G62" s="20" t="s">
        <v>139</v>
      </c>
      <c r="H62" s="18">
        <v>1375506</v>
      </c>
      <c r="I62" s="18" t="s">
        <v>19</v>
      </c>
      <c r="J62" s="22">
        <v>1</v>
      </c>
      <c r="K62" s="23">
        <v>8900000</v>
      </c>
      <c r="L62" s="23">
        <f t="shared" si="4"/>
        <v>8900</v>
      </c>
      <c r="M62" s="18" t="s">
        <v>228</v>
      </c>
    </row>
    <row r="63" spans="1:13" s="25" customFormat="1" ht="47.25" x14ac:dyDescent="0.2">
      <c r="A63" s="18">
        <v>13</v>
      </c>
      <c r="B63" s="19" t="s">
        <v>134</v>
      </c>
      <c r="C63" s="20" t="s">
        <v>137</v>
      </c>
      <c r="D63" s="21" t="s">
        <v>60</v>
      </c>
      <c r="E63" s="18" t="s">
        <v>12</v>
      </c>
      <c r="F63" s="19" t="s">
        <v>210</v>
      </c>
      <c r="G63" s="20" t="s">
        <v>139</v>
      </c>
      <c r="H63" s="18">
        <v>1407945</v>
      </c>
      <c r="I63" s="18" t="s">
        <v>19</v>
      </c>
      <c r="J63" s="22">
        <v>6</v>
      </c>
      <c r="K63" s="23">
        <v>7300000</v>
      </c>
      <c r="L63" s="23">
        <f t="shared" si="4"/>
        <v>43800</v>
      </c>
      <c r="M63" s="18" t="s">
        <v>228</v>
      </c>
    </row>
    <row r="64" spans="1:13" s="25" customFormat="1" ht="47.25" x14ac:dyDescent="0.2">
      <c r="A64" s="18">
        <v>14</v>
      </c>
      <c r="B64" s="19" t="s">
        <v>134</v>
      </c>
      <c r="C64" s="20" t="s">
        <v>119</v>
      </c>
      <c r="D64" s="21" t="s">
        <v>60</v>
      </c>
      <c r="E64" s="18" t="s">
        <v>12</v>
      </c>
      <c r="F64" s="19" t="s">
        <v>211</v>
      </c>
      <c r="G64" s="20" t="s">
        <v>141</v>
      </c>
      <c r="H64" s="18">
        <v>1431791</v>
      </c>
      <c r="I64" s="18" t="s">
        <v>19</v>
      </c>
      <c r="J64" s="22">
        <v>5</v>
      </c>
      <c r="K64" s="23">
        <v>1400000</v>
      </c>
      <c r="L64" s="23">
        <f t="shared" si="4"/>
        <v>7000</v>
      </c>
      <c r="M64" s="18" t="s">
        <v>228</v>
      </c>
    </row>
    <row r="65" spans="1:13" s="25" customFormat="1" ht="47.25" x14ac:dyDescent="0.2">
      <c r="A65" s="18">
        <v>15</v>
      </c>
      <c r="B65" s="19" t="s">
        <v>212</v>
      </c>
      <c r="C65" s="20" t="s">
        <v>213</v>
      </c>
      <c r="D65" s="21" t="s">
        <v>60</v>
      </c>
      <c r="E65" s="18" t="s">
        <v>12</v>
      </c>
      <c r="F65" s="19" t="s">
        <v>214</v>
      </c>
      <c r="G65" s="20" t="s">
        <v>215</v>
      </c>
      <c r="H65" s="18" t="s">
        <v>216</v>
      </c>
      <c r="I65" s="18" t="s">
        <v>19</v>
      </c>
      <c r="J65" s="22">
        <v>1</v>
      </c>
      <c r="K65" s="23">
        <v>7490000</v>
      </c>
      <c r="L65" s="23">
        <f t="shared" si="4"/>
        <v>7490</v>
      </c>
      <c r="M65" s="18" t="s">
        <v>228</v>
      </c>
    </row>
    <row r="66" spans="1:13" s="25" customFormat="1" ht="63" x14ac:dyDescent="0.2">
      <c r="A66" s="18">
        <v>16</v>
      </c>
      <c r="B66" s="19" t="s">
        <v>212</v>
      </c>
      <c r="C66" s="20" t="s">
        <v>217</v>
      </c>
      <c r="D66" s="21" t="s">
        <v>60</v>
      </c>
      <c r="E66" s="18" t="s">
        <v>12</v>
      </c>
      <c r="F66" s="19" t="s">
        <v>218</v>
      </c>
      <c r="G66" s="20" t="s">
        <v>139</v>
      </c>
      <c r="H66" s="18">
        <v>307314860</v>
      </c>
      <c r="I66" s="18" t="s">
        <v>19</v>
      </c>
      <c r="J66" s="22">
        <v>10</v>
      </c>
      <c r="K66" s="23">
        <v>7300000</v>
      </c>
      <c r="L66" s="23">
        <f t="shared" si="4"/>
        <v>73000</v>
      </c>
      <c r="M66" s="18" t="s">
        <v>228</v>
      </c>
    </row>
    <row r="67" spans="1:13" s="25" customFormat="1" ht="47.25" x14ac:dyDescent="0.2">
      <c r="A67" s="18">
        <v>17</v>
      </c>
      <c r="B67" s="19" t="s">
        <v>212</v>
      </c>
      <c r="C67" s="20" t="s">
        <v>219</v>
      </c>
      <c r="D67" s="21" t="s">
        <v>60</v>
      </c>
      <c r="E67" s="18" t="s">
        <v>12</v>
      </c>
      <c r="F67" s="19" t="s">
        <v>220</v>
      </c>
      <c r="G67" s="20" t="s">
        <v>221</v>
      </c>
      <c r="H67" s="18">
        <v>303316251</v>
      </c>
      <c r="I67" s="18" t="s">
        <v>19</v>
      </c>
      <c r="J67" s="22">
        <v>2</v>
      </c>
      <c r="K67" s="23">
        <v>1037000</v>
      </c>
      <c r="L67" s="23">
        <f t="shared" si="4"/>
        <v>2074</v>
      </c>
      <c r="M67" s="18" t="s">
        <v>228</v>
      </c>
    </row>
    <row r="68" spans="1:13" s="25" customFormat="1" ht="47.25" x14ac:dyDescent="0.2">
      <c r="A68" s="18">
        <v>18</v>
      </c>
      <c r="B68" s="19" t="s">
        <v>212</v>
      </c>
      <c r="C68" s="20" t="s">
        <v>222</v>
      </c>
      <c r="D68" s="21" t="s">
        <v>60</v>
      </c>
      <c r="E68" s="18" t="s">
        <v>12</v>
      </c>
      <c r="F68" s="19" t="s">
        <v>223</v>
      </c>
      <c r="G68" s="20" t="s">
        <v>215</v>
      </c>
      <c r="H68" s="18" t="s">
        <v>216</v>
      </c>
      <c r="I68" s="18" t="s">
        <v>19</v>
      </c>
      <c r="J68" s="22">
        <v>2</v>
      </c>
      <c r="K68" s="23">
        <v>4900000</v>
      </c>
      <c r="L68" s="23">
        <f t="shared" si="4"/>
        <v>9800</v>
      </c>
      <c r="M68" s="18" t="s">
        <v>228</v>
      </c>
    </row>
    <row r="69" spans="1:13" s="25" customFormat="1" ht="47.25" x14ac:dyDescent="0.2">
      <c r="A69" s="18">
        <v>19</v>
      </c>
      <c r="B69" s="19" t="s">
        <v>212</v>
      </c>
      <c r="C69" s="20" t="s">
        <v>224</v>
      </c>
      <c r="D69" s="21" t="s">
        <v>60</v>
      </c>
      <c r="E69" s="18" t="s">
        <v>12</v>
      </c>
      <c r="F69" s="19" t="s">
        <v>225</v>
      </c>
      <c r="G69" s="20" t="s">
        <v>139</v>
      </c>
      <c r="H69" s="18">
        <v>307314860</v>
      </c>
      <c r="I69" s="18" t="s">
        <v>19</v>
      </c>
      <c r="J69" s="22">
        <v>4</v>
      </c>
      <c r="K69" s="23">
        <v>7250000</v>
      </c>
      <c r="L69" s="23">
        <f t="shared" si="4"/>
        <v>29000</v>
      </c>
      <c r="M69" s="18" t="s">
        <v>228</v>
      </c>
    </row>
    <row r="70" spans="1:13" s="7" customFormat="1" x14ac:dyDescent="0.2">
      <c r="A70" s="2" t="s">
        <v>161</v>
      </c>
      <c r="B70" s="6" t="s">
        <v>161</v>
      </c>
      <c r="C70" s="3" t="s">
        <v>162</v>
      </c>
      <c r="D70" s="4" t="s">
        <v>161</v>
      </c>
      <c r="E70" s="5" t="s">
        <v>161</v>
      </c>
      <c r="F70" s="3" t="s">
        <v>161</v>
      </c>
      <c r="G70" s="3" t="s">
        <v>161</v>
      </c>
      <c r="H70" s="3" t="s">
        <v>161</v>
      </c>
      <c r="I70" s="3" t="s">
        <v>161</v>
      </c>
      <c r="J70" s="3" t="s">
        <v>161</v>
      </c>
      <c r="K70" s="3" t="s">
        <v>161</v>
      </c>
      <c r="L70" s="5">
        <f>SUM(L51:L69)</f>
        <v>346187.44299999997</v>
      </c>
      <c r="M70" s="3"/>
    </row>
    <row r="71" spans="1:13" s="25" customFormat="1" ht="63" x14ac:dyDescent="0.2">
      <c r="A71" s="18">
        <v>1</v>
      </c>
      <c r="B71" s="19" t="s">
        <v>5</v>
      </c>
      <c r="C71" s="20" t="s">
        <v>40</v>
      </c>
      <c r="D71" s="21" t="s">
        <v>229</v>
      </c>
      <c r="E71" s="18" t="s">
        <v>41</v>
      </c>
      <c r="F71" s="19" t="s">
        <v>42</v>
      </c>
      <c r="G71" s="20" t="s">
        <v>43</v>
      </c>
      <c r="H71" s="18">
        <v>302554740</v>
      </c>
      <c r="I71" s="18" t="s">
        <v>44</v>
      </c>
      <c r="J71" s="22">
        <v>1</v>
      </c>
      <c r="K71" s="23">
        <v>833000000</v>
      </c>
      <c r="L71" s="23">
        <f>(+K71*J71)/1000</f>
        <v>833000</v>
      </c>
      <c r="M71" s="18" t="s">
        <v>23</v>
      </c>
    </row>
    <row r="72" spans="1:13" s="25" customFormat="1" ht="47.25" x14ac:dyDescent="0.2">
      <c r="A72" s="18">
        <v>2</v>
      </c>
      <c r="B72" s="19" t="s">
        <v>67</v>
      </c>
      <c r="C72" s="20" t="s">
        <v>126</v>
      </c>
      <c r="D72" s="21" t="s">
        <v>101</v>
      </c>
      <c r="E72" s="18" t="s">
        <v>41</v>
      </c>
      <c r="F72" s="19" t="s">
        <v>127</v>
      </c>
      <c r="G72" s="20" t="s">
        <v>43</v>
      </c>
      <c r="H72" s="18">
        <v>302554740</v>
      </c>
      <c r="I72" s="18" t="s">
        <v>44</v>
      </c>
      <c r="J72" s="22">
        <v>1</v>
      </c>
      <c r="K72" s="23">
        <v>49000000</v>
      </c>
      <c r="L72" s="23">
        <f>(+K72*J72)/1000</f>
        <v>49000</v>
      </c>
      <c r="M72" s="18" t="s">
        <v>23</v>
      </c>
    </row>
    <row r="73" spans="1:13" s="25" customFormat="1" ht="47.25" x14ac:dyDescent="0.2">
      <c r="A73" s="18">
        <v>3</v>
      </c>
      <c r="B73" s="19" t="s">
        <v>67</v>
      </c>
      <c r="C73" s="20" t="s">
        <v>126</v>
      </c>
      <c r="D73" s="21" t="s">
        <v>101</v>
      </c>
      <c r="E73" s="18" t="s">
        <v>41</v>
      </c>
      <c r="F73" s="19" t="s">
        <v>128</v>
      </c>
      <c r="G73" s="20" t="s">
        <v>47</v>
      </c>
      <c r="H73" s="18">
        <v>309567885</v>
      </c>
      <c r="I73" s="18" t="s">
        <v>44</v>
      </c>
      <c r="J73" s="22">
        <v>1</v>
      </c>
      <c r="K73" s="23">
        <v>40000000</v>
      </c>
      <c r="L73" s="23">
        <f>(+K73*J73)/1000</f>
        <v>40000</v>
      </c>
      <c r="M73" s="18" t="s">
        <v>23</v>
      </c>
    </row>
    <row r="74" spans="1:13" s="25" customFormat="1" ht="47.25" x14ac:dyDescent="0.2">
      <c r="A74" s="18">
        <v>4</v>
      </c>
      <c r="B74" s="19" t="s">
        <v>67</v>
      </c>
      <c r="C74" s="20" t="s">
        <v>129</v>
      </c>
      <c r="D74" s="21" t="s">
        <v>60</v>
      </c>
      <c r="E74" s="18" t="s">
        <v>12</v>
      </c>
      <c r="F74" s="19" t="s">
        <v>130</v>
      </c>
      <c r="G74" s="20" t="s">
        <v>131</v>
      </c>
      <c r="H74" s="18">
        <v>30407842940050</v>
      </c>
      <c r="I74" s="18" t="s">
        <v>19</v>
      </c>
      <c r="J74" s="22">
        <v>1</v>
      </c>
      <c r="K74" s="23">
        <v>3911200</v>
      </c>
      <c r="L74" s="23">
        <f>+K74*J74/1000</f>
        <v>3911.2</v>
      </c>
      <c r="M74" s="18" t="s">
        <v>23</v>
      </c>
    </row>
    <row r="75" spans="1:13" s="25" customFormat="1" ht="47.25" x14ac:dyDescent="0.2">
      <c r="A75" s="18">
        <v>5</v>
      </c>
      <c r="B75" s="19" t="s">
        <v>149</v>
      </c>
      <c r="C75" s="20" t="s">
        <v>230</v>
      </c>
      <c r="D75" s="21" t="s">
        <v>60</v>
      </c>
      <c r="E75" s="18" t="s">
        <v>12</v>
      </c>
      <c r="F75" s="19" t="s">
        <v>231</v>
      </c>
      <c r="G75" s="20" t="s">
        <v>232</v>
      </c>
      <c r="H75" s="18">
        <v>310603343</v>
      </c>
      <c r="I75" s="18" t="s">
        <v>19</v>
      </c>
      <c r="J75" s="22">
        <v>1</v>
      </c>
      <c r="K75" s="23">
        <v>9000000</v>
      </c>
      <c r="L75" s="23">
        <f>+K75*J75/1000</f>
        <v>9000</v>
      </c>
      <c r="M75" s="18" t="s">
        <v>23</v>
      </c>
    </row>
    <row r="76" spans="1:13" s="7" customFormat="1" x14ac:dyDescent="0.2">
      <c r="A76" s="2" t="s">
        <v>161</v>
      </c>
      <c r="B76" s="6" t="s">
        <v>161</v>
      </c>
      <c r="C76" s="3" t="s">
        <v>162</v>
      </c>
      <c r="D76" s="4" t="s">
        <v>161</v>
      </c>
      <c r="E76" s="5" t="s">
        <v>161</v>
      </c>
      <c r="F76" s="3" t="s">
        <v>161</v>
      </c>
      <c r="G76" s="3" t="s">
        <v>161</v>
      </c>
      <c r="H76" s="3" t="s">
        <v>161</v>
      </c>
      <c r="I76" s="3" t="s">
        <v>161</v>
      </c>
      <c r="J76" s="3" t="s">
        <v>161</v>
      </c>
      <c r="K76" s="3" t="s">
        <v>161</v>
      </c>
      <c r="L76" s="5">
        <f>SUM(L71:L75)</f>
        <v>934911.2</v>
      </c>
      <c r="M76" s="3"/>
    </row>
    <row r="77" spans="1:13" s="25" customFormat="1" ht="47.25" x14ac:dyDescent="0.2">
      <c r="A77" s="18">
        <v>1</v>
      </c>
      <c r="B77" s="19" t="s">
        <v>67</v>
      </c>
      <c r="C77" s="20" t="s">
        <v>233</v>
      </c>
      <c r="D77" s="21" t="s">
        <v>234</v>
      </c>
      <c r="E77" s="18" t="s">
        <v>18</v>
      </c>
      <c r="F77" s="19" t="s">
        <v>235</v>
      </c>
      <c r="G77" s="20" t="s">
        <v>236</v>
      </c>
      <c r="H77" s="18">
        <v>302551753</v>
      </c>
      <c r="I77" s="18" t="s">
        <v>19</v>
      </c>
      <c r="J77" s="22">
        <v>3</v>
      </c>
      <c r="K77" s="23">
        <v>1398768</v>
      </c>
      <c r="L77" s="23">
        <f>+J77*K77/1000</f>
        <v>4196.3040000000001</v>
      </c>
      <c r="M77" s="26" t="s">
        <v>266</v>
      </c>
    </row>
    <row r="78" spans="1:13" s="25" customFormat="1" ht="47.25" x14ac:dyDescent="0.2">
      <c r="A78" s="18">
        <v>2</v>
      </c>
      <c r="B78" s="19" t="s">
        <v>67</v>
      </c>
      <c r="C78" s="20" t="s">
        <v>237</v>
      </c>
      <c r="D78" s="21" t="s">
        <v>234</v>
      </c>
      <c r="E78" s="18" t="s">
        <v>18</v>
      </c>
      <c r="F78" s="19" t="s">
        <v>238</v>
      </c>
      <c r="G78" s="20" t="s">
        <v>239</v>
      </c>
      <c r="H78" s="18">
        <v>301392944</v>
      </c>
      <c r="I78" s="18" t="s">
        <v>240</v>
      </c>
      <c r="J78" s="22">
        <v>1</v>
      </c>
      <c r="K78" s="23">
        <v>3150000</v>
      </c>
      <c r="L78" s="23">
        <f t="shared" ref="L78:L87" si="5">+J78*K78/1000</f>
        <v>3150</v>
      </c>
      <c r="M78" s="26" t="s">
        <v>266</v>
      </c>
    </row>
    <row r="79" spans="1:13" s="25" customFormat="1" ht="47.25" x14ac:dyDescent="0.2">
      <c r="A79" s="18">
        <v>3</v>
      </c>
      <c r="B79" s="19" t="s">
        <v>67</v>
      </c>
      <c r="C79" s="20" t="s">
        <v>241</v>
      </c>
      <c r="D79" s="21" t="s">
        <v>234</v>
      </c>
      <c r="E79" s="18" t="s">
        <v>18</v>
      </c>
      <c r="F79" s="19" t="s">
        <v>242</v>
      </c>
      <c r="G79" s="20" t="s">
        <v>239</v>
      </c>
      <c r="H79" s="18">
        <v>301392944</v>
      </c>
      <c r="I79" s="18" t="s">
        <v>19</v>
      </c>
      <c r="J79" s="22">
        <v>1</v>
      </c>
      <c r="K79" s="23">
        <v>780000</v>
      </c>
      <c r="L79" s="23">
        <f t="shared" si="5"/>
        <v>780</v>
      </c>
      <c r="M79" s="26" t="s">
        <v>266</v>
      </c>
    </row>
    <row r="80" spans="1:13" s="25" customFormat="1" ht="47.25" x14ac:dyDescent="0.2">
      <c r="A80" s="18">
        <v>4</v>
      </c>
      <c r="B80" s="19" t="s">
        <v>67</v>
      </c>
      <c r="C80" s="20" t="s">
        <v>64</v>
      </c>
      <c r="D80" s="21" t="s">
        <v>234</v>
      </c>
      <c r="E80" s="18" t="s">
        <v>18</v>
      </c>
      <c r="F80" s="19" t="s">
        <v>243</v>
      </c>
      <c r="G80" s="20" t="s">
        <v>72</v>
      </c>
      <c r="H80" s="18">
        <v>308619718</v>
      </c>
      <c r="I80" s="18" t="s">
        <v>19</v>
      </c>
      <c r="J80" s="22">
        <v>22</v>
      </c>
      <c r="K80" s="23">
        <v>8777777</v>
      </c>
      <c r="L80" s="23">
        <f t="shared" si="5"/>
        <v>193111.09400000001</v>
      </c>
      <c r="M80" s="26" t="s">
        <v>266</v>
      </c>
    </row>
    <row r="81" spans="1:13" s="25" customFormat="1" ht="47.25" x14ac:dyDescent="0.2">
      <c r="A81" s="18">
        <v>5</v>
      </c>
      <c r="B81" s="19" t="s">
        <v>67</v>
      </c>
      <c r="C81" s="20" t="s">
        <v>64</v>
      </c>
      <c r="D81" s="21" t="s">
        <v>234</v>
      </c>
      <c r="E81" s="18" t="s">
        <v>18</v>
      </c>
      <c r="F81" s="19" t="s">
        <v>244</v>
      </c>
      <c r="G81" s="20" t="s">
        <v>245</v>
      </c>
      <c r="H81" s="18">
        <v>310170987</v>
      </c>
      <c r="I81" s="18" t="s">
        <v>19</v>
      </c>
      <c r="J81" s="22">
        <v>2</v>
      </c>
      <c r="K81" s="23">
        <v>12000000</v>
      </c>
      <c r="L81" s="23">
        <f t="shared" si="5"/>
        <v>24000</v>
      </c>
      <c r="M81" s="26" t="s">
        <v>266</v>
      </c>
    </row>
    <row r="82" spans="1:13" s="25" customFormat="1" ht="47.25" x14ac:dyDescent="0.2">
      <c r="A82" s="18">
        <v>6</v>
      </c>
      <c r="B82" s="19" t="s">
        <v>67</v>
      </c>
      <c r="C82" s="20" t="s">
        <v>246</v>
      </c>
      <c r="D82" s="21" t="s">
        <v>234</v>
      </c>
      <c r="E82" s="18" t="s">
        <v>18</v>
      </c>
      <c r="F82" s="19" t="s">
        <v>247</v>
      </c>
      <c r="G82" s="20" t="s">
        <v>248</v>
      </c>
      <c r="H82" s="18">
        <v>307998407</v>
      </c>
      <c r="I82" s="18" t="s">
        <v>19</v>
      </c>
      <c r="J82" s="22">
        <v>1</v>
      </c>
      <c r="K82" s="23">
        <v>1590000</v>
      </c>
      <c r="L82" s="23">
        <f t="shared" si="5"/>
        <v>1590</v>
      </c>
      <c r="M82" s="26" t="s">
        <v>266</v>
      </c>
    </row>
    <row r="83" spans="1:13" s="25" customFormat="1" ht="47.25" x14ac:dyDescent="0.2">
      <c r="A83" s="18">
        <v>7</v>
      </c>
      <c r="B83" s="19" t="s">
        <v>67</v>
      </c>
      <c r="C83" s="20" t="s">
        <v>249</v>
      </c>
      <c r="D83" s="21" t="s">
        <v>234</v>
      </c>
      <c r="E83" s="18" t="s">
        <v>18</v>
      </c>
      <c r="F83" s="19" t="s">
        <v>250</v>
      </c>
      <c r="G83" s="20" t="s">
        <v>251</v>
      </c>
      <c r="H83" s="18">
        <v>308287032</v>
      </c>
      <c r="I83" s="18" t="s">
        <v>19</v>
      </c>
      <c r="J83" s="22">
        <v>1</v>
      </c>
      <c r="K83" s="23">
        <v>3190000</v>
      </c>
      <c r="L83" s="23">
        <f t="shared" si="5"/>
        <v>3190</v>
      </c>
      <c r="M83" s="26" t="s">
        <v>266</v>
      </c>
    </row>
    <row r="84" spans="1:13" s="25" customFormat="1" ht="47.25" x14ac:dyDescent="0.2">
      <c r="A84" s="18">
        <v>8</v>
      </c>
      <c r="B84" s="19" t="s">
        <v>67</v>
      </c>
      <c r="C84" s="20" t="s">
        <v>252</v>
      </c>
      <c r="D84" s="21" t="s">
        <v>234</v>
      </c>
      <c r="E84" s="18" t="s">
        <v>18</v>
      </c>
      <c r="F84" s="19" t="s">
        <v>253</v>
      </c>
      <c r="G84" s="20" t="s">
        <v>254</v>
      </c>
      <c r="H84" s="18">
        <v>309849193</v>
      </c>
      <c r="I84" s="18" t="s">
        <v>19</v>
      </c>
      <c r="J84" s="22">
        <v>1</v>
      </c>
      <c r="K84" s="23">
        <v>1000000</v>
      </c>
      <c r="L84" s="23">
        <f t="shared" si="5"/>
        <v>1000</v>
      </c>
      <c r="M84" s="26" t="s">
        <v>266</v>
      </c>
    </row>
    <row r="85" spans="1:13" s="25" customFormat="1" ht="47.25" x14ac:dyDescent="0.2">
      <c r="A85" s="18">
        <v>9</v>
      </c>
      <c r="B85" s="19" t="s">
        <v>67</v>
      </c>
      <c r="C85" s="20" t="s">
        <v>255</v>
      </c>
      <c r="D85" s="21" t="s">
        <v>234</v>
      </c>
      <c r="E85" s="18" t="s">
        <v>18</v>
      </c>
      <c r="F85" s="19" t="s">
        <v>256</v>
      </c>
      <c r="G85" s="20" t="s">
        <v>257</v>
      </c>
      <c r="H85" s="18">
        <v>306155704</v>
      </c>
      <c r="I85" s="18" t="s">
        <v>19</v>
      </c>
      <c r="J85" s="22">
        <v>1</v>
      </c>
      <c r="K85" s="23">
        <v>2400000</v>
      </c>
      <c r="L85" s="23">
        <f t="shared" si="5"/>
        <v>2400</v>
      </c>
      <c r="M85" s="26" t="s">
        <v>266</v>
      </c>
    </row>
    <row r="86" spans="1:13" s="25" customFormat="1" ht="47.25" x14ac:dyDescent="0.2">
      <c r="A86" s="18">
        <v>10</v>
      </c>
      <c r="B86" s="19" t="s">
        <v>149</v>
      </c>
      <c r="C86" s="20" t="s">
        <v>258</v>
      </c>
      <c r="D86" s="21" t="s">
        <v>234</v>
      </c>
      <c r="E86" s="18" t="s">
        <v>18</v>
      </c>
      <c r="F86" s="19" t="s">
        <v>259</v>
      </c>
      <c r="G86" s="20" t="s">
        <v>260</v>
      </c>
      <c r="H86" s="18" t="s">
        <v>261</v>
      </c>
      <c r="I86" s="18" t="s">
        <v>19</v>
      </c>
      <c r="J86" s="22">
        <v>1</v>
      </c>
      <c r="K86" s="23">
        <v>4999999</v>
      </c>
      <c r="L86" s="23">
        <f t="shared" si="5"/>
        <v>4999.9989999999998</v>
      </c>
      <c r="M86" s="26" t="s">
        <v>266</v>
      </c>
    </row>
    <row r="87" spans="1:13" s="25" customFormat="1" ht="47.25" x14ac:dyDescent="0.2">
      <c r="A87" s="18">
        <v>11</v>
      </c>
      <c r="B87" s="19" t="s">
        <v>149</v>
      </c>
      <c r="C87" s="20" t="s">
        <v>262</v>
      </c>
      <c r="D87" s="21" t="s">
        <v>234</v>
      </c>
      <c r="E87" s="18" t="s">
        <v>18</v>
      </c>
      <c r="F87" s="19" t="s">
        <v>263</v>
      </c>
      <c r="G87" s="20" t="s">
        <v>264</v>
      </c>
      <c r="H87" s="18" t="s">
        <v>265</v>
      </c>
      <c r="I87" s="18" t="s">
        <v>19</v>
      </c>
      <c r="J87" s="22">
        <v>1</v>
      </c>
      <c r="K87" s="23">
        <v>5381000</v>
      </c>
      <c r="L87" s="23">
        <f t="shared" si="5"/>
        <v>5381</v>
      </c>
      <c r="M87" s="26" t="s">
        <v>266</v>
      </c>
    </row>
    <row r="88" spans="1:13" s="7" customFormat="1" x14ac:dyDescent="0.2">
      <c r="A88" s="2" t="s">
        <v>161</v>
      </c>
      <c r="B88" s="6" t="s">
        <v>161</v>
      </c>
      <c r="C88" s="3" t="s">
        <v>162</v>
      </c>
      <c r="D88" s="4" t="s">
        <v>161</v>
      </c>
      <c r="E88" s="5" t="s">
        <v>161</v>
      </c>
      <c r="F88" s="3" t="s">
        <v>161</v>
      </c>
      <c r="G88" s="3" t="s">
        <v>161</v>
      </c>
      <c r="H88" s="3" t="s">
        <v>161</v>
      </c>
      <c r="I88" s="3" t="s">
        <v>161</v>
      </c>
      <c r="J88" s="3" t="s">
        <v>161</v>
      </c>
      <c r="K88" s="3" t="s">
        <v>161</v>
      </c>
      <c r="L88" s="5">
        <f>SUM(L77:L87)</f>
        <v>243798.39700000003</v>
      </c>
      <c r="M88" s="3"/>
    </row>
    <row r="89" spans="1:13" s="25" customFormat="1" ht="47.25" x14ac:dyDescent="0.2">
      <c r="A89" s="18">
        <v>1</v>
      </c>
      <c r="B89" s="19" t="s">
        <v>5</v>
      </c>
      <c r="C89" s="20" t="s">
        <v>142</v>
      </c>
      <c r="D89" s="21" t="s">
        <v>101</v>
      </c>
      <c r="E89" s="18" t="s">
        <v>143</v>
      </c>
      <c r="F89" s="19" t="s">
        <v>144</v>
      </c>
      <c r="G89" s="20" t="s">
        <v>145</v>
      </c>
      <c r="H89" s="18" t="s">
        <v>115</v>
      </c>
      <c r="I89" s="18" t="s">
        <v>146</v>
      </c>
      <c r="J89" s="22">
        <v>1</v>
      </c>
      <c r="K89" s="23">
        <v>400000000</v>
      </c>
      <c r="L89" s="23">
        <f>(+K89*J89)/1000</f>
        <v>400000</v>
      </c>
      <c r="M89" s="26" t="s">
        <v>45</v>
      </c>
    </row>
    <row r="90" spans="1:13" s="25" customFormat="1" ht="31.5" x14ac:dyDescent="0.2">
      <c r="A90" s="18">
        <v>2</v>
      </c>
      <c r="B90" s="19" t="s">
        <v>5</v>
      </c>
      <c r="C90" s="20" t="s">
        <v>142</v>
      </c>
      <c r="D90" s="21" t="s">
        <v>101</v>
      </c>
      <c r="E90" s="18" t="s">
        <v>143</v>
      </c>
      <c r="F90" s="19" t="s">
        <v>147</v>
      </c>
      <c r="G90" s="20" t="s">
        <v>145</v>
      </c>
      <c r="H90" s="18" t="s">
        <v>115</v>
      </c>
      <c r="I90" s="18" t="s">
        <v>146</v>
      </c>
      <c r="J90" s="22">
        <v>1</v>
      </c>
      <c r="K90" s="23">
        <v>200000000</v>
      </c>
      <c r="L90" s="23">
        <f>(+K90*J90)/1000</f>
        <v>200000</v>
      </c>
      <c r="M90" s="26" t="s">
        <v>45</v>
      </c>
    </row>
    <row r="91" spans="1:13" s="25" customFormat="1" ht="31.5" x14ac:dyDescent="0.2">
      <c r="A91" s="18">
        <v>3</v>
      </c>
      <c r="B91" s="19" t="s">
        <v>5</v>
      </c>
      <c r="C91" s="20" t="s">
        <v>142</v>
      </c>
      <c r="D91" s="21" t="s">
        <v>101</v>
      </c>
      <c r="E91" s="18" t="s">
        <v>143</v>
      </c>
      <c r="F91" s="19" t="s">
        <v>148</v>
      </c>
      <c r="G91" s="20" t="s">
        <v>145</v>
      </c>
      <c r="H91" s="18" t="s">
        <v>115</v>
      </c>
      <c r="I91" s="18" t="s">
        <v>146</v>
      </c>
      <c r="J91" s="22">
        <v>1</v>
      </c>
      <c r="K91" s="23">
        <v>250000000</v>
      </c>
      <c r="L91" s="23">
        <f>(+K91*J91)/1000</f>
        <v>250000</v>
      </c>
      <c r="M91" s="26" t="s">
        <v>45</v>
      </c>
    </row>
    <row r="92" spans="1:13" s="7" customFormat="1" x14ac:dyDescent="0.2">
      <c r="A92" s="2" t="s">
        <v>161</v>
      </c>
      <c r="B92" s="6" t="s">
        <v>161</v>
      </c>
      <c r="C92" s="3" t="s">
        <v>162</v>
      </c>
      <c r="D92" s="4" t="s">
        <v>161</v>
      </c>
      <c r="E92" s="5" t="s">
        <v>161</v>
      </c>
      <c r="F92" s="3" t="s">
        <v>161</v>
      </c>
      <c r="G92" s="3" t="s">
        <v>161</v>
      </c>
      <c r="H92" s="3" t="s">
        <v>161</v>
      </c>
      <c r="I92" s="3" t="s">
        <v>161</v>
      </c>
      <c r="J92" s="3" t="s">
        <v>161</v>
      </c>
      <c r="K92" s="3" t="s">
        <v>161</v>
      </c>
      <c r="L92" s="5">
        <f>SUM(L89:L91)</f>
        <v>850000</v>
      </c>
      <c r="M92" s="3"/>
    </row>
    <row r="93" spans="1:13" s="25" customFormat="1" ht="31.5" x14ac:dyDescent="0.2">
      <c r="A93" s="18">
        <v>1</v>
      </c>
      <c r="B93" s="19" t="s">
        <v>5</v>
      </c>
      <c r="C93" s="20" t="s">
        <v>267</v>
      </c>
      <c r="D93" s="21" t="s">
        <v>268</v>
      </c>
      <c r="E93" s="18" t="s">
        <v>269</v>
      </c>
      <c r="F93" s="19" t="s">
        <v>46</v>
      </c>
      <c r="G93" s="20" t="s">
        <v>270</v>
      </c>
      <c r="H93" s="18">
        <v>309567885</v>
      </c>
      <c r="I93" s="18" t="s">
        <v>48</v>
      </c>
      <c r="J93" s="22">
        <v>1</v>
      </c>
      <c r="K93" s="23">
        <v>450000000</v>
      </c>
      <c r="L93" s="23">
        <f>+J93*K93/1000</f>
        <v>450000</v>
      </c>
      <c r="M93" s="26" t="s">
        <v>49</v>
      </c>
    </row>
    <row r="94" spans="1:13" s="25" customFormat="1" ht="47.25" x14ac:dyDescent="0.2">
      <c r="A94" s="18">
        <f>+A93+1</f>
        <v>2</v>
      </c>
      <c r="B94" s="19" t="s">
        <v>67</v>
      </c>
      <c r="C94" s="20" t="s">
        <v>271</v>
      </c>
      <c r="D94" s="21" t="s">
        <v>268</v>
      </c>
      <c r="E94" s="18" t="s">
        <v>18</v>
      </c>
      <c r="F94" s="19" t="s">
        <v>272</v>
      </c>
      <c r="G94" s="20" t="s">
        <v>273</v>
      </c>
      <c r="H94" s="18">
        <v>309241904</v>
      </c>
      <c r="I94" s="18" t="s">
        <v>61</v>
      </c>
      <c r="J94" s="22">
        <v>2</v>
      </c>
      <c r="K94" s="23">
        <v>2500000</v>
      </c>
      <c r="L94" s="23">
        <v>5000</v>
      </c>
      <c r="M94" s="26" t="s">
        <v>49</v>
      </c>
    </row>
    <row r="95" spans="1:13" s="25" customFormat="1" ht="31.5" x14ac:dyDescent="0.2">
      <c r="A95" s="18">
        <f>+A94+1</f>
        <v>3</v>
      </c>
      <c r="B95" s="19" t="s">
        <v>67</v>
      </c>
      <c r="C95" s="20" t="s">
        <v>274</v>
      </c>
      <c r="D95" s="21" t="s">
        <v>268</v>
      </c>
      <c r="E95" s="18" t="s">
        <v>18</v>
      </c>
      <c r="F95" s="19" t="s">
        <v>275</v>
      </c>
      <c r="G95" s="20" t="s">
        <v>276</v>
      </c>
      <c r="H95" s="18">
        <v>308532606</v>
      </c>
      <c r="I95" s="18" t="s">
        <v>61</v>
      </c>
      <c r="J95" s="22">
        <v>1</v>
      </c>
      <c r="K95" s="23">
        <v>1350000</v>
      </c>
      <c r="L95" s="23">
        <v>1350</v>
      </c>
      <c r="M95" s="26" t="s">
        <v>49</v>
      </c>
    </row>
    <row r="96" spans="1:13" s="25" customFormat="1" ht="31.5" x14ac:dyDescent="0.2">
      <c r="A96" s="18">
        <f t="shared" ref="A96:A108" si="6">+A95+1</f>
        <v>4</v>
      </c>
      <c r="B96" s="19" t="s">
        <v>67</v>
      </c>
      <c r="C96" s="20" t="s">
        <v>274</v>
      </c>
      <c r="D96" s="21" t="s">
        <v>268</v>
      </c>
      <c r="E96" s="18" t="s">
        <v>18</v>
      </c>
      <c r="F96" s="19" t="s">
        <v>277</v>
      </c>
      <c r="G96" s="20" t="s">
        <v>276</v>
      </c>
      <c r="H96" s="18">
        <v>308532606</v>
      </c>
      <c r="I96" s="18" t="s">
        <v>61</v>
      </c>
      <c r="J96" s="22">
        <v>1</v>
      </c>
      <c r="K96" s="23">
        <v>1400000</v>
      </c>
      <c r="L96" s="23">
        <v>1400</v>
      </c>
      <c r="M96" s="26" t="s">
        <v>49</v>
      </c>
    </row>
    <row r="97" spans="1:13" s="25" customFormat="1" ht="31.5" x14ac:dyDescent="0.2">
      <c r="A97" s="18">
        <f t="shared" si="6"/>
        <v>5</v>
      </c>
      <c r="B97" s="19" t="s">
        <v>67</v>
      </c>
      <c r="C97" s="20" t="s">
        <v>278</v>
      </c>
      <c r="D97" s="21" t="s">
        <v>268</v>
      </c>
      <c r="E97" s="18" t="s">
        <v>18</v>
      </c>
      <c r="F97" s="19" t="s">
        <v>279</v>
      </c>
      <c r="G97" s="20" t="s">
        <v>280</v>
      </c>
      <c r="H97" s="18">
        <v>305997156</v>
      </c>
      <c r="I97" s="18" t="s">
        <v>61</v>
      </c>
      <c r="J97" s="22">
        <v>4</v>
      </c>
      <c r="K97" s="23">
        <v>7500000</v>
      </c>
      <c r="L97" s="23">
        <v>30000</v>
      </c>
      <c r="M97" s="26" t="s">
        <v>49</v>
      </c>
    </row>
    <row r="98" spans="1:13" s="25" customFormat="1" ht="31.5" x14ac:dyDescent="0.2">
      <c r="A98" s="18">
        <f t="shared" si="6"/>
        <v>6</v>
      </c>
      <c r="B98" s="19" t="s">
        <v>67</v>
      </c>
      <c r="C98" s="20" t="s">
        <v>274</v>
      </c>
      <c r="D98" s="21" t="s">
        <v>268</v>
      </c>
      <c r="E98" s="18" t="s">
        <v>18</v>
      </c>
      <c r="F98" s="19" t="s">
        <v>281</v>
      </c>
      <c r="G98" s="20" t="s">
        <v>276</v>
      </c>
      <c r="H98" s="18">
        <v>308532606</v>
      </c>
      <c r="I98" s="18" t="s">
        <v>61</v>
      </c>
      <c r="J98" s="22">
        <v>2</v>
      </c>
      <c r="K98" s="23">
        <v>1100000</v>
      </c>
      <c r="L98" s="23">
        <v>2200</v>
      </c>
      <c r="M98" s="26" t="s">
        <v>49</v>
      </c>
    </row>
    <row r="99" spans="1:13" s="25" customFormat="1" ht="31.5" x14ac:dyDescent="0.2">
      <c r="A99" s="18">
        <f t="shared" si="6"/>
        <v>7</v>
      </c>
      <c r="B99" s="19" t="s">
        <v>67</v>
      </c>
      <c r="C99" s="20" t="s">
        <v>278</v>
      </c>
      <c r="D99" s="21" t="s">
        <v>268</v>
      </c>
      <c r="E99" s="18" t="s">
        <v>18</v>
      </c>
      <c r="F99" s="19" t="s">
        <v>282</v>
      </c>
      <c r="G99" s="20" t="s">
        <v>280</v>
      </c>
      <c r="H99" s="18">
        <v>305997156</v>
      </c>
      <c r="I99" s="18" t="s">
        <v>61</v>
      </c>
      <c r="J99" s="22">
        <v>5</v>
      </c>
      <c r="K99" s="23">
        <v>7500000</v>
      </c>
      <c r="L99" s="23">
        <v>37500</v>
      </c>
      <c r="M99" s="26" t="s">
        <v>49</v>
      </c>
    </row>
    <row r="100" spans="1:13" s="25" customFormat="1" ht="47.25" x14ac:dyDescent="0.2">
      <c r="A100" s="18">
        <f t="shared" si="6"/>
        <v>8</v>
      </c>
      <c r="B100" s="19" t="s">
        <v>67</v>
      </c>
      <c r="C100" s="20" t="s">
        <v>283</v>
      </c>
      <c r="D100" s="21" t="s">
        <v>268</v>
      </c>
      <c r="E100" s="18" t="s">
        <v>18</v>
      </c>
      <c r="F100" s="19" t="s">
        <v>284</v>
      </c>
      <c r="G100" s="20" t="s">
        <v>273</v>
      </c>
      <c r="H100" s="18">
        <v>309241904</v>
      </c>
      <c r="I100" s="18" t="s">
        <v>61</v>
      </c>
      <c r="J100" s="22">
        <v>3</v>
      </c>
      <c r="K100" s="23">
        <v>1500000</v>
      </c>
      <c r="L100" s="23">
        <v>4500</v>
      </c>
      <c r="M100" s="26" t="s">
        <v>49</v>
      </c>
    </row>
    <row r="101" spans="1:13" s="25" customFormat="1" ht="47.25" x14ac:dyDescent="0.2">
      <c r="A101" s="18">
        <f t="shared" si="6"/>
        <v>9</v>
      </c>
      <c r="B101" s="19" t="s">
        <v>67</v>
      </c>
      <c r="C101" s="20" t="s">
        <v>278</v>
      </c>
      <c r="D101" s="21" t="s">
        <v>268</v>
      </c>
      <c r="E101" s="18" t="s">
        <v>18</v>
      </c>
      <c r="F101" s="19" t="s">
        <v>285</v>
      </c>
      <c r="G101" s="20" t="s">
        <v>273</v>
      </c>
      <c r="H101" s="18">
        <v>309241904</v>
      </c>
      <c r="I101" s="18" t="s">
        <v>61</v>
      </c>
      <c r="J101" s="22">
        <v>5</v>
      </c>
      <c r="K101" s="23">
        <v>7500000</v>
      </c>
      <c r="L101" s="23">
        <v>37500</v>
      </c>
      <c r="M101" s="26" t="s">
        <v>49</v>
      </c>
    </row>
    <row r="102" spans="1:13" s="25" customFormat="1" ht="31.5" x14ac:dyDescent="0.2">
      <c r="A102" s="18">
        <f t="shared" si="6"/>
        <v>10</v>
      </c>
      <c r="B102" s="19" t="s">
        <v>67</v>
      </c>
      <c r="C102" s="20" t="s">
        <v>286</v>
      </c>
      <c r="D102" s="21" t="s">
        <v>268</v>
      </c>
      <c r="E102" s="18" t="s">
        <v>18</v>
      </c>
      <c r="F102" s="19" t="s">
        <v>287</v>
      </c>
      <c r="G102" s="20" t="s">
        <v>288</v>
      </c>
      <c r="H102" s="18" t="s">
        <v>289</v>
      </c>
      <c r="I102" s="18" t="s">
        <v>61</v>
      </c>
      <c r="J102" s="22">
        <v>1</v>
      </c>
      <c r="K102" s="23">
        <v>2700000</v>
      </c>
      <c r="L102" s="23">
        <v>2700</v>
      </c>
      <c r="M102" s="26" t="s">
        <v>49</v>
      </c>
    </row>
    <row r="103" spans="1:13" s="25" customFormat="1" ht="31.5" x14ac:dyDescent="0.2">
      <c r="A103" s="18">
        <f t="shared" si="6"/>
        <v>11</v>
      </c>
      <c r="B103" s="19" t="s">
        <v>67</v>
      </c>
      <c r="C103" s="20" t="s">
        <v>290</v>
      </c>
      <c r="D103" s="21" t="s">
        <v>268</v>
      </c>
      <c r="E103" s="18" t="s">
        <v>18</v>
      </c>
      <c r="F103" s="19" t="s">
        <v>291</v>
      </c>
      <c r="G103" s="20" t="s">
        <v>280</v>
      </c>
      <c r="H103" s="18">
        <v>305997156</v>
      </c>
      <c r="I103" s="18" t="s">
        <v>61</v>
      </c>
      <c r="J103" s="22">
        <v>1</v>
      </c>
      <c r="K103" s="23">
        <v>1500000</v>
      </c>
      <c r="L103" s="23">
        <v>1500</v>
      </c>
      <c r="M103" s="26" t="s">
        <v>49</v>
      </c>
    </row>
    <row r="104" spans="1:13" s="25" customFormat="1" ht="31.5" x14ac:dyDescent="0.2">
      <c r="A104" s="18">
        <f t="shared" si="6"/>
        <v>12</v>
      </c>
      <c r="B104" s="19" t="s">
        <v>67</v>
      </c>
      <c r="C104" s="20" t="s">
        <v>292</v>
      </c>
      <c r="D104" s="21" t="s">
        <v>268</v>
      </c>
      <c r="E104" s="18" t="s">
        <v>18</v>
      </c>
      <c r="F104" s="19" t="s">
        <v>293</v>
      </c>
      <c r="G104" s="20" t="s">
        <v>280</v>
      </c>
      <c r="H104" s="18">
        <v>305997156</v>
      </c>
      <c r="I104" s="18" t="s">
        <v>61</v>
      </c>
      <c r="J104" s="22">
        <v>1</v>
      </c>
      <c r="K104" s="23">
        <v>7000000</v>
      </c>
      <c r="L104" s="23">
        <v>7000</v>
      </c>
      <c r="M104" s="26" t="s">
        <v>49</v>
      </c>
    </row>
    <row r="105" spans="1:13" s="25" customFormat="1" ht="47.25" x14ac:dyDescent="0.2">
      <c r="A105" s="18">
        <f t="shared" si="6"/>
        <v>13</v>
      </c>
      <c r="B105" s="19" t="s">
        <v>67</v>
      </c>
      <c r="C105" s="20" t="s">
        <v>294</v>
      </c>
      <c r="D105" s="21" t="s">
        <v>268</v>
      </c>
      <c r="E105" s="18" t="s">
        <v>18</v>
      </c>
      <c r="F105" s="19" t="s">
        <v>295</v>
      </c>
      <c r="G105" s="20" t="s">
        <v>296</v>
      </c>
      <c r="H105" s="18">
        <v>302167620</v>
      </c>
      <c r="I105" s="18" t="s">
        <v>61</v>
      </c>
      <c r="J105" s="22">
        <v>2</v>
      </c>
      <c r="K105" s="23">
        <v>500000</v>
      </c>
      <c r="L105" s="23">
        <v>1000</v>
      </c>
      <c r="M105" s="26" t="s">
        <v>49</v>
      </c>
    </row>
    <row r="106" spans="1:13" s="25" customFormat="1" ht="31.5" x14ac:dyDescent="0.2">
      <c r="A106" s="18">
        <f t="shared" si="6"/>
        <v>14</v>
      </c>
      <c r="B106" s="19" t="s">
        <v>67</v>
      </c>
      <c r="C106" s="20" t="s">
        <v>297</v>
      </c>
      <c r="D106" s="21" t="s">
        <v>268</v>
      </c>
      <c r="E106" s="18" t="s">
        <v>18</v>
      </c>
      <c r="F106" s="19" t="s">
        <v>298</v>
      </c>
      <c r="G106" s="20" t="s">
        <v>280</v>
      </c>
      <c r="H106" s="18">
        <v>305997156</v>
      </c>
      <c r="I106" s="18" t="s">
        <v>61</v>
      </c>
      <c r="J106" s="22">
        <v>1</v>
      </c>
      <c r="K106" s="23">
        <v>950000</v>
      </c>
      <c r="L106" s="23">
        <v>950</v>
      </c>
      <c r="M106" s="26" t="s">
        <v>49</v>
      </c>
    </row>
    <row r="107" spans="1:13" s="25" customFormat="1" ht="47.25" x14ac:dyDescent="0.2">
      <c r="A107" s="18">
        <f t="shared" si="6"/>
        <v>15</v>
      </c>
      <c r="B107" s="19" t="s">
        <v>67</v>
      </c>
      <c r="C107" s="20" t="s">
        <v>299</v>
      </c>
      <c r="D107" s="21" t="s">
        <v>268</v>
      </c>
      <c r="E107" s="18" t="s">
        <v>18</v>
      </c>
      <c r="F107" s="19" t="s">
        <v>300</v>
      </c>
      <c r="G107" s="20" t="s">
        <v>296</v>
      </c>
      <c r="H107" s="18">
        <v>302167620</v>
      </c>
      <c r="I107" s="18" t="s">
        <v>61</v>
      </c>
      <c r="J107" s="22">
        <v>1</v>
      </c>
      <c r="K107" s="23">
        <v>4500000</v>
      </c>
      <c r="L107" s="23">
        <v>4500</v>
      </c>
      <c r="M107" s="26" t="s">
        <v>49</v>
      </c>
    </row>
    <row r="108" spans="1:13" s="25" customFormat="1" ht="31.5" x14ac:dyDescent="0.2">
      <c r="A108" s="18">
        <f t="shared" si="6"/>
        <v>16</v>
      </c>
      <c r="B108" s="19" t="s">
        <v>149</v>
      </c>
      <c r="C108" s="20" t="s">
        <v>301</v>
      </c>
      <c r="D108" s="21" t="s">
        <v>268</v>
      </c>
      <c r="E108" s="18" t="s">
        <v>18</v>
      </c>
      <c r="F108" s="19" t="s">
        <v>302</v>
      </c>
      <c r="G108" s="20" t="s">
        <v>303</v>
      </c>
      <c r="H108" s="18">
        <v>204960261</v>
      </c>
      <c r="I108" s="18" t="s">
        <v>61</v>
      </c>
      <c r="J108" s="22">
        <v>1</v>
      </c>
      <c r="K108" s="23">
        <v>1100000</v>
      </c>
      <c r="L108" s="23">
        <f>+J108*K108/1000</f>
        <v>1100</v>
      </c>
      <c r="M108" s="26" t="s">
        <v>49</v>
      </c>
    </row>
    <row r="109" spans="1:13" s="7" customFormat="1" x14ac:dyDescent="0.2">
      <c r="A109" s="2" t="s">
        <v>161</v>
      </c>
      <c r="B109" s="6" t="s">
        <v>161</v>
      </c>
      <c r="C109" s="3" t="s">
        <v>162</v>
      </c>
      <c r="D109" s="4" t="s">
        <v>161</v>
      </c>
      <c r="E109" s="5" t="s">
        <v>161</v>
      </c>
      <c r="F109" s="3" t="s">
        <v>161</v>
      </c>
      <c r="G109" s="3" t="s">
        <v>161</v>
      </c>
      <c r="H109" s="3" t="s">
        <v>161</v>
      </c>
      <c r="I109" s="3" t="s">
        <v>161</v>
      </c>
      <c r="J109" s="3" t="s">
        <v>161</v>
      </c>
      <c r="K109" s="3" t="s">
        <v>161</v>
      </c>
      <c r="L109" s="5">
        <f>SUM(L93:L108)</f>
        <v>588200</v>
      </c>
      <c r="M109" s="3"/>
    </row>
    <row r="110" spans="1:13" s="25" customFormat="1" ht="47.25" x14ac:dyDescent="0.2">
      <c r="A110" s="18">
        <v>1</v>
      </c>
      <c r="B110" s="19" t="s">
        <v>5</v>
      </c>
      <c r="C110" s="20" t="s">
        <v>113</v>
      </c>
      <c r="D110" s="21" t="s">
        <v>60</v>
      </c>
      <c r="E110" s="18" t="s">
        <v>41</v>
      </c>
      <c r="F110" s="19" t="s">
        <v>304</v>
      </c>
      <c r="G110" s="20" t="s">
        <v>114</v>
      </c>
      <c r="H110" s="18" t="s">
        <v>115</v>
      </c>
      <c r="I110" s="18" t="s">
        <v>61</v>
      </c>
      <c r="J110" s="22">
        <v>1</v>
      </c>
      <c r="K110" s="23">
        <v>400000000</v>
      </c>
      <c r="L110" s="23">
        <f>(+K110*J110)/1000</f>
        <v>400000</v>
      </c>
      <c r="M110" s="26" t="s">
        <v>24</v>
      </c>
    </row>
    <row r="111" spans="1:13" s="25" customFormat="1" ht="31.5" x14ac:dyDescent="0.2">
      <c r="A111" s="18">
        <v>2</v>
      </c>
      <c r="B111" s="19" t="s">
        <v>5</v>
      </c>
      <c r="C111" s="20" t="s">
        <v>50</v>
      </c>
      <c r="D111" s="21" t="s">
        <v>305</v>
      </c>
      <c r="E111" s="18" t="s">
        <v>18</v>
      </c>
      <c r="F111" s="19" t="s">
        <v>306</v>
      </c>
      <c r="G111" s="20" t="s">
        <v>51</v>
      </c>
      <c r="H111" s="18">
        <v>310142585</v>
      </c>
      <c r="I111" s="18" t="s">
        <v>61</v>
      </c>
      <c r="J111" s="22">
        <v>1</v>
      </c>
      <c r="K111" s="23">
        <v>3000000</v>
      </c>
      <c r="L111" s="23">
        <f>(+K111*J111)/1000</f>
        <v>3000</v>
      </c>
      <c r="M111" s="26" t="s">
        <v>24</v>
      </c>
    </row>
    <row r="112" spans="1:13" s="25" customFormat="1" ht="31.5" x14ac:dyDescent="0.2">
      <c r="A112" s="18">
        <v>3</v>
      </c>
      <c r="B112" s="19" t="s">
        <v>67</v>
      </c>
      <c r="C112" s="20" t="s">
        <v>307</v>
      </c>
      <c r="D112" s="21" t="s">
        <v>305</v>
      </c>
      <c r="E112" s="18" t="s">
        <v>18</v>
      </c>
      <c r="F112" s="19" t="s">
        <v>308</v>
      </c>
      <c r="G112" s="20" t="s">
        <v>309</v>
      </c>
      <c r="H112" s="18" t="s">
        <v>310</v>
      </c>
      <c r="I112" s="18" t="s">
        <v>61</v>
      </c>
      <c r="J112" s="22">
        <v>1</v>
      </c>
      <c r="K112" s="23">
        <v>5400000</v>
      </c>
      <c r="L112" s="23">
        <f t="shared" ref="L112" si="7">(+K112*J112)/1000</f>
        <v>5400</v>
      </c>
      <c r="M112" s="26" t="s">
        <v>24</v>
      </c>
    </row>
    <row r="113" spans="1:13" s="7" customFormat="1" x14ac:dyDescent="0.2">
      <c r="A113" s="2" t="s">
        <v>161</v>
      </c>
      <c r="B113" s="6" t="s">
        <v>161</v>
      </c>
      <c r="C113" s="3" t="s">
        <v>162</v>
      </c>
      <c r="D113" s="4" t="s">
        <v>161</v>
      </c>
      <c r="E113" s="5" t="s">
        <v>161</v>
      </c>
      <c r="F113" s="3" t="s">
        <v>161</v>
      </c>
      <c r="G113" s="3" t="s">
        <v>161</v>
      </c>
      <c r="H113" s="3" t="s">
        <v>161</v>
      </c>
      <c r="I113" s="3" t="s">
        <v>161</v>
      </c>
      <c r="J113" s="3" t="s">
        <v>161</v>
      </c>
      <c r="K113" s="3" t="s">
        <v>161</v>
      </c>
      <c r="L113" s="5">
        <f>SUM(L110:L112)</f>
        <v>408400</v>
      </c>
      <c r="M113" s="3"/>
    </row>
    <row r="114" spans="1:13" s="36" customFormat="1" ht="47.25" x14ac:dyDescent="0.25">
      <c r="A114" s="27">
        <v>1</v>
      </c>
      <c r="B114" s="28" t="s">
        <v>67</v>
      </c>
      <c r="C114" s="29" t="s">
        <v>311</v>
      </c>
      <c r="D114" s="21" t="s">
        <v>60</v>
      </c>
      <c r="E114" s="30" t="s">
        <v>312</v>
      </c>
      <c r="F114" s="31">
        <v>231110081432219</v>
      </c>
      <c r="G114" s="32" t="s">
        <v>313</v>
      </c>
      <c r="H114" s="27">
        <v>304917151</v>
      </c>
      <c r="I114" s="33" t="s">
        <v>61</v>
      </c>
      <c r="J114" s="34">
        <v>1</v>
      </c>
      <c r="K114" s="35">
        <v>18000000</v>
      </c>
      <c r="L114" s="35">
        <v>18000</v>
      </c>
      <c r="M114" s="32" t="s">
        <v>328</v>
      </c>
    </row>
    <row r="115" spans="1:13" s="36" customFormat="1" ht="47.25" x14ac:dyDescent="0.25">
      <c r="A115" s="27">
        <v>2</v>
      </c>
      <c r="B115" s="28" t="s">
        <v>67</v>
      </c>
      <c r="C115" s="29" t="s">
        <v>314</v>
      </c>
      <c r="D115" s="21" t="s">
        <v>60</v>
      </c>
      <c r="E115" s="30" t="s">
        <v>312</v>
      </c>
      <c r="F115" s="31">
        <v>231110081432039</v>
      </c>
      <c r="G115" s="32" t="s">
        <v>313</v>
      </c>
      <c r="H115" s="27">
        <v>304917151</v>
      </c>
      <c r="I115" s="33" t="s">
        <v>61</v>
      </c>
      <c r="J115" s="34">
        <v>2</v>
      </c>
      <c r="K115" s="35">
        <v>5000000</v>
      </c>
      <c r="L115" s="35">
        <v>5000</v>
      </c>
      <c r="M115" s="32" t="s">
        <v>328</v>
      </c>
    </row>
    <row r="116" spans="1:13" s="36" customFormat="1" ht="47.25" x14ac:dyDescent="0.25">
      <c r="A116" s="27">
        <v>3</v>
      </c>
      <c r="B116" s="28" t="s">
        <v>67</v>
      </c>
      <c r="C116" s="29" t="s">
        <v>315</v>
      </c>
      <c r="D116" s="21" t="s">
        <v>60</v>
      </c>
      <c r="E116" s="30" t="s">
        <v>312</v>
      </c>
      <c r="F116" s="31">
        <v>231110081432149</v>
      </c>
      <c r="G116" s="32" t="s">
        <v>313</v>
      </c>
      <c r="H116" s="27">
        <v>304917151</v>
      </c>
      <c r="I116" s="33" t="s">
        <v>61</v>
      </c>
      <c r="J116" s="34">
        <v>1</v>
      </c>
      <c r="K116" s="35">
        <v>8800000</v>
      </c>
      <c r="L116" s="35">
        <v>8800</v>
      </c>
      <c r="M116" s="32" t="s">
        <v>328</v>
      </c>
    </row>
    <row r="117" spans="1:13" s="36" customFormat="1" ht="47.25" x14ac:dyDescent="0.25">
      <c r="A117" s="27">
        <v>4</v>
      </c>
      <c r="B117" s="28" t="s">
        <v>67</v>
      </c>
      <c r="C117" s="29" t="s">
        <v>316</v>
      </c>
      <c r="D117" s="21" t="s">
        <v>60</v>
      </c>
      <c r="E117" s="30" t="s">
        <v>312</v>
      </c>
      <c r="F117" s="31">
        <v>231110081432149</v>
      </c>
      <c r="G117" s="32" t="s">
        <v>313</v>
      </c>
      <c r="H117" s="27">
        <v>304917151</v>
      </c>
      <c r="I117" s="33" t="s">
        <v>61</v>
      </c>
      <c r="J117" s="34">
        <v>1</v>
      </c>
      <c r="K117" s="35">
        <v>3300000</v>
      </c>
      <c r="L117" s="35">
        <v>3300</v>
      </c>
      <c r="M117" s="32" t="s">
        <v>328</v>
      </c>
    </row>
    <row r="118" spans="1:13" s="36" customFormat="1" ht="47.25" x14ac:dyDescent="0.25">
      <c r="A118" s="27">
        <v>5</v>
      </c>
      <c r="B118" s="28" t="s">
        <v>67</v>
      </c>
      <c r="C118" s="29" t="s">
        <v>62</v>
      </c>
      <c r="D118" s="21" t="s">
        <v>60</v>
      </c>
      <c r="E118" s="30" t="s">
        <v>312</v>
      </c>
      <c r="F118" s="31">
        <v>231110081431932</v>
      </c>
      <c r="G118" s="32" t="s">
        <v>313</v>
      </c>
      <c r="H118" s="27">
        <v>304917151</v>
      </c>
      <c r="I118" s="33" t="s">
        <v>61</v>
      </c>
      <c r="J118" s="34">
        <v>20</v>
      </c>
      <c r="K118" s="35">
        <v>1500000</v>
      </c>
      <c r="L118" s="35">
        <v>30000</v>
      </c>
      <c r="M118" s="32" t="s">
        <v>328</v>
      </c>
    </row>
    <row r="119" spans="1:13" s="36" customFormat="1" ht="47.25" x14ac:dyDescent="0.25">
      <c r="A119" s="27">
        <v>6</v>
      </c>
      <c r="B119" s="28" t="s">
        <v>67</v>
      </c>
      <c r="C119" s="29" t="s">
        <v>62</v>
      </c>
      <c r="D119" s="21" t="s">
        <v>60</v>
      </c>
      <c r="E119" s="30" t="s">
        <v>312</v>
      </c>
      <c r="F119" s="31">
        <v>231110081534838</v>
      </c>
      <c r="G119" s="32" t="s">
        <v>313</v>
      </c>
      <c r="H119" s="27">
        <v>304917151</v>
      </c>
      <c r="I119" s="33" t="s">
        <v>61</v>
      </c>
      <c r="J119" s="34">
        <v>5</v>
      </c>
      <c r="K119" s="35">
        <v>11000000</v>
      </c>
      <c r="L119" s="35">
        <v>11000</v>
      </c>
      <c r="M119" s="32" t="s">
        <v>328</v>
      </c>
    </row>
    <row r="120" spans="1:13" s="36" customFormat="1" ht="47.25" x14ac:dyDescent="0.25">
      <c r="A120" s="27">
        <v>7</v>
      </c>
      <c r="B120" s="28" t="s">
        <v>67</v>
      </c>
      <c r="C120" s="29" t="s">
        <v>317</v>
      </c>
      <c r="D120" s="21" t="s">
        <v>60</v>
      </c>
      <c r="E120" s="30" t="s">
        <v>312</v>
      </c>
      <c r="F120" s="31">
        <v>231110081534959</v>
      </c>
      <c r="G120" s="32" t="s">
        <v>313</v>
      </c>
      <c r="H120" s="27">
        <v>304917151</v>
      </c>
      <c r="I120" s="33" t="s">
        <v>61</v>
      </c>
      <c r="J120" s="34">
        <v>1</v>
      </c>
      <c r="K120" s="35">
        <v>1100000</v>
      </c>
      <c r="L120" s="35">
        <v>1100</v>
      </c>
      <c r="M120" s="32" t="s">
        <v>328</v>
      </c>
    </row>
    <row r="121" spans="1:13" s="36" customFormat="1" ht="47.25" x14ac:dyDescent="0.25">
      <c r="A121" s="27">
        <v>8</v>
      </c>
      <c r="B121" s="28" t="s">
        <v>67</v>
      </c>
      <c r="C121" s="29" t="s">
        <v>318</v>
      </c>
      <c r="D121" s="21" t="s">
        <v>60</v>
      </c>
      <c r="E121" s="30" t="s">
        <v>312</v>
      </c>
      <c r="F121" s="31">
        <v>231110081534813</v>
      </c>
      <c r="G121" s="32" t="s">
        <v>313</v>
      </c>
      <c r="H121" s="27">
        <v>304917151</v>
      </c>
      <c r="I121" s="33" t="s">
        <v>61</v>
      </c>
      <c r="J121" s="34">
        <v>4</v>
      </c>
      <c r="K121" s="35">
        <v>2100000</v>
      </c>
      <c r="L121" s="35">
        <v>8400</v>
      </c>
      <c r="M121" s="32" t="s">
        <v>328</v>
      </c>
    </row>
    <row r="122" spans="1:13" s="36" customFormat="1" ht="47.25" x14ac:dyDescent="0.25">
      <c r="A122" s="27">
        <v>9</v>
      </c>
      <c r="B122" s="28" t="s">
        <v>67</v>
      </c>
      <c r="C122" s="29" t="s">
        <v>62</v>
      </c>
      <c r="D122" s="21" t="s">
        <v>60</v>
      </c>
      <c r="E122" s="30" t="s">
        <v>312</v>
      </c>
      <c r="F122" s="31">
        <v>231110081534780</v>
      </c>
      <c r="G122" s="32" t="s">
        <v>313</v>
      </c>
      <c r="H122" s="27">
        <v>304917151</v>
      </c>
      <c r="I122" s="33" t="s">
        <v>61</v>
      </c>
      <c r="J122" s="34">
        <v>5</v>
      </c>
      <c r="K122" s="35">
        <v>1500000</v>
      </c>
      <c r="L122" s="35">
        <v>7500</v>
      </c>
      <c r="M122" s="32" t="s">
        <v>328</v>
      </c>
    </row>
    <row r="123" spans="1:13" s="36" customFormat="1" ht="47.25" x14ac:dyDescent="0.25">
      <c r="A123" s="27">
        <v>10</v>
      </c>
      <c r="B123" s="28" t="s">
        <v>67</v>
      </c>
      <c r="C123" s="29" t="s">
        <v>64</v>
      </c>
      <c r="D123" s="21" t="s">
        <v>60</v>
      </c>
      <c r="E123" s="30" t="s">
        <v>312</v>
      </c>
      <c r="F123" s="31">
        <v>231110081580570</v>
      </c>
      <c r="G123" s="32" t="s">
        <v>319</v>
      </c>
      <c r="H123" s="27">
        <v>310013935</v>
      </c>
      <c r="I123" s="33" t="s">
        <v>61</v>
      </c>
      <c r="J123" s="34">
        <v>1</v>
      </c>
      <c r="K123" s="35">
        <v>11999999</v>
      </c>
      <c r="L123" s="35">
        <v>11999.9</v>
      </c>
      <c r="M123" s="32" t="s">
        <v>328</v>
      </c>
    </row>
    <row r="124" spans="1:13" s="36" customFormat="1" ht="47.25" x14ac:dyDescent="0.25">
      <c r="A124" s="27">
        <v>11</v>
      </c>
      <c r="B124" s="28" t="s">
        <v>67</v>
      </c>
      <c r="C124" s="29" t="s">
        <v>320</v>
      </c>
      <c r="D124" s="21" t="s">
        <v>60</v>
      </c>
      <c r="E124" s="30" t="s">
        <v>312</v>
      </c>
      <c r="F124" s="31">
        <v>231110081587319</v>
      </c>
      <c r="G124" s="32" t="s">
        <v>319</v>
      </c>
      <c r="H124" s="27">
        <v>310013935</v>
      </c>
      <c r="I124" s="33" t="s">
        <v>61</v>
      </c>
      <c r="J124" s="34">
        <v>18</v>
      </c>
      <c r="K124" s="35">
        <v>6788888</v>
      </c>
      <c r="L124" s="35">
        <v>128988.8</v>
      </c>
      <c r="M124" s="32" t="s">
        <v>328</v>
      </c>
    </row>
    <row r="125" spans="1:13" s="36" customFormat="1" ht="47.25" x14ac:dyDescent="0.25">
      <c r="A125" s="27">
        <v>12</v>
      </c>
      <c r="B125" s="28" t="s">
        <v>67</v>
      </c>
      <c r="C125" s="29" t="s">
        <v>90</v>
      </c>
      <c r="D125" s="21" t="s">
        <v>60</v>
      </c>
      <c r="E125" s="30" t="s">
        <v>312</v>
      </c>
      <c r="F125" s="31">
        <v>231110081606223</v>
      </c>
      <c r="G125" s="32" t="s">
        <v>321</v>
      </c>
      <c r="H125" s="27">
        <v>30213328</v>
      </c>
      <c r="I125" s="33" t="s">
        <v>61</v>
      </c>
      <c r="J125" s="34">
        <v>9</v>
      </c>
      <c r="K125" s="35">
        <v>2294000</v>
      </c>
      <c r="L125" s="35">
        <v>20646</v>
      </c>
      <c r="M125" s="32" t="s">
        <v>328</v>
      </c>
    </row>
    <row r="126" spans="1:13" s="36" customFormat="1" ht="47.25" x14ac:dyDescent="0.25">
      <c r="A126" s="27">
        <v>13</v>
      </c>
      <c r="B126" s="28" t="s">
        <v>67</v>
      </c>
      <c r="C126" s="29" t="s">
        <v>90</v>
      </c>
      <c r="D126" s="21" t="s">
        <v>60</v>
      </c>
      <c r="E126" s="30" t="s">
        <v>312</v>
      </c>
      <c r="F126" s="31">
        <v>231110081646815</v>
      </c>
      <c r="G126" s="32" t="s">
        <v>322</v>
      </c>
      <c r="H126" s="27">
        <v>307339133</v>
      </c>
      <c r="I126" s="33" t="s">
        <v>61</v>
      </c>
      <c r="J126" s="34">
        <v>1</v>
      </c>
      <c r="K126" s="35">
        <v>5915333</v>
      </c>
      <c r="L126" s="35">
        <v>5915.3</v>
      </c>
      <c r="M126" s="32" t="s">
        <v>328</v>
      </c>
    </row>
    <row r="127" spans="1:13" s="36" customFormat="1" ht="47.25" x14ac:dyDescent="0.25">
      <c r="A127" s="27">
        <v>15</v>
      </c>
      <c r="B127" s="28" t="s">
        <v>149</v>
      </c>
      <c r="C127" s="29" t="s">
        <v>323</v>
      </c>
      <c r="D127" s="21" t="s">
        <v>60</v>
      </c>
      <c r="E127" s="30" t="s">
        <v>312</v>
      </c>
      <c r="F127" s="31">
        <v>231110081781257</v>
      </c>
      <c r="G127" s="32" t="s">
        <v>324</v>
      </c>
      <c r="H127" s="37">
        <v>30106930530114</v>
      </c>
      <c r="I127" s="33" t="s">
        <v>325</v>
      </c>
      <c r="J127" s="34">
        <v>1</v>
      </c>
      <c r="K127" s="35">
        <v>9500000</v>
      </c>
      <c r="L127" s="35">
        <v>9500</v>
      </c>
      <c r="M127" s="32" t="s">
        <v>328</v>
      </c>
    </row>
    <row r="128" spans="1:13" s="36" customFormat="1" ht="47.25" x14ac:dyDescent="0.25">
      <c r="A128" s="27">
        <v>16</v>
      </c>
      <c r="B128" s="28" t="s">
        <v>149</v>
      </c>
      <c r="C128" s="29" t="s">
        <v>323</v>
      </c>
      <c r="D128" s="21" t="s">
        <v>60</v>
      </c>
      <c r="E128" s="30" t="s">
        <v>312</v>
      </c>
      <c r="F128" s="31">
        <v>231110081781265</v>
      </c>
      <c r="G128" s="32" t="s">
        <v>324</v>
      </c>
      <c r="H128" s="37">
        <v>30106930530114</v>
      </c>
      <c r="I128" s="33" t="s">
        <v>325</v>
      </c>
      <c r="J128" s="34">
        <v>1</v>
      </c>
      <c r="K128" s="35">
        <v>9500000</v>
      </c>
      <c r="L128" s="35">
        <v>9500</v>
      </c>
      <c r="M128" s="32" t="s">
        <v>328</v>
      </c>
    </row>
    <row r="129" spans="1:13" s="36" customFormat="1" ht="47.25" x14ac:dyDescent="0.25">
      <c r="A129" s="27">
        <v>17</v>
      </c>
      <c r="B129" s="28" t="s">
        <v>149</v>
      </c>
      <c r="C129" s="29" t="s">
        <v>323</v>
      </c>
      <c r="D129" s="21" t="s">
        <v>60</v>
      </c>
      <c r="E129" s="30" t="s">
        <v>312</v>
      </c>
      <c r="F129" s="31">
        <v>231110081781260</v>
      </c>
      <c r="G129" s="32" t="s">
        <v>324</v>
      </c>
      <c r="H129" s="37">
        <v>30106930530114</v>
      </c>
      <c r="I129" s="33" t="s">
        <v>325</v>
      </c>
      <c r="J129" s="34">
        <v>1</v>
      </c>
      <c r="K129" s="35">
        <v>9500000</v>
      </c>
      <c r="L129" s="35">
        <v>9500</v>
      </c>
      <c r="M129" s="32" t="s">
        <v>328</v>
      </c>
    </row>
    <row r="130" spans="1:13" s="36" customFormat="1" ht="47.25" x14ac:dyDescent="0.25">
      <c r="A130" s="27">
        <v>18</v>
      </c>
      <c r="B130" s="28" t="s">
        <v>149</v>
      </c>
      <c r="C130" s="29" t="s">
        <v>326</v>
      </c>
      <c r="D130" s="21" t="s">
        <v>60</v>
      </c>
      <c r="E130" s="30" t="s">
        <v>312</v>
      </c>
      <c r="F130" s="31">
        <v>231110081781260</v>
      </c>
      <c r="G130" s="32" t="s">
        <v>324</v>
      </c>
      <c r="H130" s="37">
        <v>30106930530114</v>
      </c>
      <c r="I130" s="33" t="s">
        <v>325</v>
      </c>
      <c r="J130" s="34">
        <v>2</v>
      </c>
      <c r="K130" s="35">
        <v>12498000</v>
      </c>
      <c r="L130" s="35">
        <v>24996</v>
      </c>
      <c r="M130" s="32" t="s">
        <v>328</v>
      </c>
    </row>
    <row r="131" spans="1:13" s="36" customFormat="1" ht="47.25" x14ac:dyDescent="0.25">
      <c r="A131" s="27">
        <v>19</v>
      </c>
      <c r="B131" s="28" t="s">
        <v>149</v>
      </c>
      <c r="C131" s="29" t="s">
        <v>320</v>
      </c>
      <c r="D131" s="21" t="s">
        <v>60</v>
      </c>
      <c r="E131" s="30" t="s">
        <v>312</v>
      </c>
      <c r="F131" s="31">
        <v>231110081976978</v>
      </c>
      <c r="G131" s="32" t="s">
        <v>327</v>
      </c>
      <c r="H131" s="27">
        <v>302123328</v>
      </c>
      <c r="I131" s="33" t="s">
        <v>61</v>
      </c>
      <c r="J131" s="34">
        <v>8</v>
      </c>
      <c r="K131" s="35">
        <v>576000.01</v>
      </c>
      <c r="L131" s="35">
        <v>46080</v>
      </c>
      <c r="M131" s="32" t="s">
        <v>328</v>
      </c>
    </row>
    <row r="132" spans="1:13" s="7" customFormat="1" x14ac:dyDescent="0.2">
      <c r="A132" s="2" t="s">
        <v>161</v>
      </c>
      <c r="B132" s="6" t="s">
        <v>161</v>
      </c>
      <c r="C132" s="3" t="s">
        <v>162</v>
      </c>
      <c r="D132" s="4" t="s">
        <v>161</v>
      </c>
      <c r="E132" s="5" t="s">
        <v>161</v>
      </c>
      <c r="F132" s="3" t="s">
        <v>161</v>
      </c>
      <c r="G132" s="3" t="s">
        <v>161</v>
      </c>
      <c r="H132" s="3" t="s">
        <v>161</v>
      </c>
      <c r="I132" s="3" t="s">
        <v>161</v>
      </c>
      <c r="J132" s="3" t="s">
        <v>161</v>
      </c>
      <c r="K132" s="3" t="s">
        <v>161</v>
      </c>
      <c r="L132" s="5">
        <f>SUM(L114:L131)</f>
        <v>360226</v>
      </c>
      <c r="M132" s="3"/>
    </row>
    <row r="133" spans="1:13" s="36" customFormat="1" ht="47.25" x14ac:dyDescent="0.25">
      <c r="A133" s="27">
        <v>1</v>
      </c>
      <c r="B133" s="28" t="s">
        <v>67</v>
      </c>
      <c r="C133" s="29" t="s">
        <v>64</v>
      </c>
      <c r="D133" s="21" t="s">
        <v>60</v>
      </c>
      <c r="E133" s="30" t="s">
        <v>18</v>
      </c>
      <c r="F133" s="31" t="s">
        <v>329</v>
      </c>
      <c r="G133" s="32" t="s">
        <v>136</v>
      </c>
      <c r="H133" s="27">
        <v>302123328</v>
      </c>
      <c r="I133" s="33" t="s">
        <v>61</v>
      </c>
      <c r="J133" s="34">
        <v>10</v>
      </c>
      <c r="K133" s="35">
        <v>12170000</v>
      </c>
      <c r="L133" s="35">
        <f>(+K133*J133)/1000</f>
        <v>121700</v>
      </c>
      <c r="M133" s="32" t="s">
        <v>330</v>
      </c>
    </row>
    <row r="134" spans="1:13" s="36" customFormat="1" ht="47.25" x14ac:dyDescent="0.25">
      <c r="A134" s="27">
        <v>2</v>
      </c>
      <c r="B134" s="28" t="s">
        <v>67</v>
      </c>
      <c r="C134" s="29" t="s">
        <v>119</v>
      </c>
      <c r="D134" s="21" t="s">
        <v>60</v>
      </c>
      <c r="E134" s="30" t="s">
        <v>18</v>
      </c>
      <c r="F134" s="31" t="s">
        <v>331</v>
      </c>
      <c r="G134" s="32" t="s">
        <v>332</v>
      </c>
      <c r="H134" s="27">
        <v>305484859</v>
      </c>
      <c r="I134" s="33" t="s">
        <v>61</v>
      </c>
      <c r="J134" s="34">
        <v>1</v>
      </c>
      <c r="K134" s="35">
        <v>5103000</v>
      </c>
      <c r="L134" s="35">
        <f>(+K134*J134)/1000</f>
        <v>5103</v>
      </c>
      <c r="M134" s="32" t="s">
        <v>330</v>
      </c>
    </row>
    <row r="135" spans="1:13" s="36" customFormat="1" ht="42.75" x14ac:dyDescent="0.25">
      <c r="A135" s="27">
        <v>3</v>
      </c>
      <c r="B135" s="28" t="s">
        <v>67</v>
      </c>
      <c r="C135" s="29" t="s">
        <v>333</v>
      </c>
      <c r="D135" s="21" t="s">
        <v>101</v>
      </c>
      <c r="E135" s="30" t="s">
        <v>41</v>
      </c>
      <c r="F135" s="31" t="s">
        <v>334</v>
      </c>
      <c r="G135" s="32" t="s">
        <v>28</v>
      </c>
      <c r="H135" s="27">
        <v>302554740</v>
      </c>
      <c r="I135" s="33" t="s">
        <v>29</v>
      </c>
      <c r="J135" s="34">
        <v>1</v>
      </c>
      <c r="K135" s="35">
        <v>1274000000</v>
      </c>
      <c r="L135" s="35">
        <f>+K135*J135/1000</f>
        <v>1274000</v>
      </c>
      <c r="M135" s="32" t="s">
        <v>330</v>
      </c>
    </row>
    <row r="136" spans="1:13" s="36" customFormat="1" ht="42.75" x14ac:dyDescent="0.25">
      <c r="A136" s="27">
        <v>4</v>
      </c>
      <c r="B136" s="28" t="s">
        <v>67</v>
      </c>
      <c r="C136" s="29" t="s">
        <v>333</v>
      </c>
      <c r="D136" s="21" t="s">
        <v>101</v>
      </c>
      <c r="E136" s="30" t="s">
        <v>41</v>
      </c>
      <c r="F136" s="31" t="s">
        <v>335</v>
      </c>
      <c r="G136" s="32" t="s">
        <v>28</v>
      </c>
      <c r="H136" s="27">
        <v>302554740</v>
      </c>
      <c r="I136" s="33" t="s">
        <v>29</v>
      </c>
      <c r="J136" s="34">
        <v>2</v>
      </c>
      <c r="K136" s="35">
        <v>147000000</v>
      </c>
      <c r="L136" s="35">
        <f>(+K136*J136)/1000</f>
        <v>294000</v>
      </c>
      <c r="M136" s="32" t="s">
        <v>330</v>
      </c>
    </row>
    <row r="137" spans="1:13" s="36" customFormat="1" ht="47.25" x14ac:dyDescent="0.25">
      <c r="A137" s="27">
        <v>5</v>
      </c>
      <c r="B137" s="28" t="s">
        <v>149</v>
      </c>
      <c r="C137" s="29" t="s">
        <v>336</v>
      </c>
      <c r="D137" s="21" t="s">
        <v>60</v>
      </c>
      <c r="E137" s="30" t="s">
        <v>18</v>
      </c>
      <c r="F137" s="31" t="s">
        <v>337</v>
      </c>
      <c r="G137" s="32" t="s">
        <v>338</v>
      </c>
      <c r="H137" s="27">
        <v>306838035</v>
      </c>
      <c r="I137" s="33" t="s">
        <v>61</v>
      </c>
      <c r="J137" s="34">
        <v>2</v>
      </c>
      <c r="K137" s="35">
        <v>2690000</v>
      </c>
      <c r="L137" s="35">
        <v>5380</v>
      </c>
      <c r="M137" s="32" t="s">
        <v>330</v>
      </c>
    </row>
    <row r="138" spans="1:13" s="7" customFormat="1" x14ac:dyDescent="0.2">
      <c r="A138" s="2" t="s">
        <v>161</v>
      </c>
      <c r="B138" s="6" t="s">
        <v>161</v>
      </c>
      <c r="C138" s="3" t="s">
        <v>162</v>
      </c>
      <c r="D138" s="4" t="s">
        <v>161</v>
      </c>
      <c r="E138" s="5" t="s">
        <v>161</v>
      </c>
      <c r="F138" s="3" t="s">
        <v>161</v>
      </c>
      <c r="G138" s="3" t="s">
        <v>161</v>
      </c>
      <c r="H138" s="3" t="s">
        <v>161</v>
      </c>
      <c r="I138" s="3" t="s">
        <v>161</v>
      </c>
      <c r="J138" s="3" t="s">
        <v>161</v>
      </c>
      <c r="K138" s="3" t="s">
        <v>161</v>
      </c>
      <c r="L138" s="5">
        <f>SUM(L133:L137)</f>
        <v>1700183</v>
      </c>
      <c r="M138" s="3"/>
    </row>
    <row r="139" spans="1:13" s="36" customFormat="1" ht="47.25" x14ac:dyDescent="0.25">
      <c r="A139" s="27">
        <v>1</v>
      </c>
      <c r="B139" s="28" t="s">
        <v>67</v>
      </c>
      <c r="C139" s="29" t="s">
        <v>339</v>
      </c>
      <c r="D139" s="21" t="s">
        <v>340</v>
      </c>
      <c r="E139" s="30" t="s">
        <v>18</v>
      </c>
      <c r="F139" s="31" t="s">
        <v>341</v>
      </c>
      <c r="G139" s="32" t="s">
        <v>342</v>
      </c>
      <c r="H139" s="27">
        <v>309268054</v>
      </c>
      <c r="I139" s="33" t="s">
        <v>44</v>
      </c>
      <c r="J139" s="34">
        <v>1</v>
      </c>
      <c r="K139" s="35">
        <v>44444444</v>
      </c>
      <c r="L139" s="35">
        <f t="shared" ref="L139:L147" si="8">+J139*K139/1000</f>
        <v>44444.444000000003</v>
      </c>
      <c r="M139" s="32" t="s">
        <v>365</v>
      </c>
    </row>
    <row r="140" spans="1:13" s="36" customFormat="1" ht="47.25" x14ac:dyDescent="0.25">
      <c r="A140" s="27">
        <v>2</v>
      </c>
      <c r="B140" s="28" t="s">
        <v>67</v>
      </c>
      <c r="C140" s="29" t="s">
        <v>343</v>
      </c>
      <c r="D140" s="21" t="s">
        <v>340</v>
      </c>
      <c r="E140" s="30" t="s">
        <v>18</v>
      </c>
      <c r="F140" s="31" t="s">
        <v>344</v>
      </c>
      <c r="G140" s="32" t="s">
        <v>345</v>
      </c>
      <c r="H140" s="27">
        <v>301376361</v>
      </c>
      <c r="I140" s="33" t="s">
        <v>19</v>
      </c>
      <c r="J140" s="34">
        <v>2</v>
      </c>
      <c r="K140" s="35">
        <v>2400000</v>
      </c>
      <c r="L140" s="35">
        <f t="shared" si="8"/>
        <v>4800</v>
      </c>
      <c r="M140" s="32" t="s">
        <v>365</v>
      </c>
    </row>
    <row r="141" spans="1:13" s="36" customFormat="1" ht="47.25" x14ac:dyDescent="0.25">
      <c r="A141" s="27">
        <v>3</v>
      </c>
      <c r="B141" s="28" t="s">
        <v>149</v>
      </c>
      <c r="C141" s="29" t="s">
        <v>346</v>
      </c>
      <c r="D141" s="21" t="s">
        <v>340</v>
      </c>
      <c r="E141" s="30" t="s">
        <v>18</v>
      </c>
      <c r="F141" s="31" t="s">
        <v>347</v>
      </c>
      <c r="G141" s="32" t="s">
        <v>348</v>
      </c>
      <c r="H141" s="27">
        <v>308096057</v>
      </c>
      <c r="I141" s="33" t="s">
        <v>19</v>
      </c>
      <c r="J141" s="34">
        <v>5</v>
      </c>
      <c r="K141" s="35">
        <v>2000000</v>
      </c>
      <c r="L141" s="35">
        <f t="shared" si="8"/>
        <v>10000</v>
      </c>
      <c r="M141" s="32" t="s">
        <v>365</v>
      </c>
    </row>
    <row r="142" spans="1:13" s="36" customFormat="1" ht="47.25" x14ac:dyDescent="0.25">
      <c r="A142" s="27">
        <v>4</v>
      </c>
      <c r="B142" s="28" t="s">
        <v>149</v>
      </c>
      <c r="C142" s="29" t="s">
        <v>343</v>
      </c>
      <c r="D142" s="21" t="s">
        <v>340</v>
      </c>
      <c r="E142" s="30" t="s">
        <v>18</v>
      </c>
      <c r="F142" s="31" t="s">
        <v>349</v>
      </c>
      <c r="G142" s="32" t="s">
        <v>348</v>
      </c>
      <c r="H142" s="27">
        <v>308096057</v>
      </c>
      <c r="I142" s="33" t="s">
        <v>19</v>
      </c>
      <c r="J142" s="34">
        <v>1</v>
      </c>
      <c r="K142" s="35">
        <v>1650000</v>
      </c>
      <c r="L142" s="35">
        <f t="shared" si="8"/>
        <v>1650</v>
      </c>
      <c r="M142" s="32" t="s">
        <v>365</v>
      </c>
    </row>
    <row r="143" spans="1:13" s="36" customFormat="1" ht="47.25" x14ac:dyDescent="0.25">
      <c r="A143" s="27">
        <v>5</v>
      </c>
      <c r="B143" s="28" t="s">
        <v>149</v>
      </c>
      <c r="C143" s="29" t="s">
        <v>68</v>
      </c>
      <c r="D143" s="21" t="s">
        <v>340</v>
      </c>
      <c r="E143" s="30" t="s">
        <v>18</v>
      </c>
      <c r="F143" s="31" t="s">
        <v>350</v>
      </c>
      <c r="G143" s="32" t="s">
        <v>351</v>
      </c>
      <c r="H143" s="27" t="s">
        <v>352</v>
      </c>
      <c r="I143" s="33" t="s">
        <v>19</v>
      </c>
      <c r="J143" s="34">
        <v>1</v>
      </c>
      <c r="K143" s="35">
        <v>4700000</v>
      </c>
      <c r="L143" s="35">
        <f t="shared" si="8"/>
        <v>4700</v>
      </c>
      <c r="M143" s="32" t="s">
        <v>365</v>
      </c>
    </row>
    <row r="144" spans="1:13" s="36" customFormat="1" ht="47.25" x14ac:dyDescent="0.25">
      <c r="A144" s="27">
        <v>6</v>
      </c>
      <c r="B144" s="28" t="s">
        <v>149</v>
      </c>
      <c r="C144" s="29" t="s">
        <v>353</v>
      </c>
      <c r="D144" s="21" t="s">
        <v>340</v>
      </c>
      <c r="E144" s="30" t="s">
        <v>18</v>
      </c>
      <c r="F144" s="31" t="s">
        <v>354</v>
      </c>
      <c r="G144" s="32" t="s">
        <v>355</v>
      </c>
      <c r="H144" s="27" t="s">
        <v>356</v>
      </c>
      <c r="I144" s="33" t="s">
        <v>19</v>
      </c>
      <c r="J144" s="34">
        <v>5</v>
      </c>
      <c r="K144" s="35">
        <v>5700000</v>
      </c>
      <c r="L144" s="35">
        <f t="shared" si="8"/>
        <v>28500</v>
      </c>
      <c r="M144" s="32" t="s">
        <v>365</v>
      </c>
    </row>
    <row r="145" spans="1:13" s="36" customFormat="1" ht="47.25" x14ac:dyDescent="0.25">
      <c r="A145" s="27">
        <v>7</v>
      </c>
      <c r="B145" s="28" t="s">
        <v>149</v>
      </c>
      <c r="C145" s="29" t="s">
        <v>64</v>
      </c>
      <c r="D145" s="21" t="s">
        <v>340</v>
      </c>
      <c r="E145" s="30" t="s">
        <v>18</v>
      </c>
      <c r="F145" s="31" t="s">
        <v>357</v>
      </c>
      <c r="G145" s="32" t="s">
        <v>358</v>
      </c>
      <c r="H145" s="27">
        <v>302001922</v>
      </c>
      <c r="I145" s="33" t="s">
        <v>19</v>
      </c>
      <c r="J145" s="34">
        <v>20</v>
      </c>
      <c r="K145" s="35">
        <v>10980000</v>
      </c>
      <c r="L145" s="35">
        <f t="shared" si="8"/>
        <v>219600</v>
      </c>
      <c r="M145" s="32" t="s">
        <v>365</v>
      </c>
    </row>
    <row r="146" spans="1:13" s="36" customFormat="1" ht="47.25" x14ac:dyDescent="0.25">
      <c r="A146" s="27">
        <v>8</v>
      </c>
      <c r="B146" s="28" t="s">
        <v>149</v>
      </c>
      <c r="C146" s="29" t="s">
        <v>359</v>
      </c>
      <c r="D146" s="21" t="s">
        <v>132</v>
      </c>
      <c r="E146" s="30" t="s">
        <v>360</v>
      </c>
      <c r="F146" s="31" t="s">
        <v>361</v>
      </c>
      <c r="G146" s="32" t="s">
        <v>362</v>
      </c>
      <c r="H146" s="27">
        <v>309555544</v>
      </c>
      <c r="I146" s="33" t="s">
        <v>19</v>
      </c>
      <c r="J146" s="34">
        <v>83</v>
      </c>
      <c r="K146" s="35">
        <v>8000000</v>
      </c>
      <c r="L146" s="35">
        <f t="shared" si="8"/>
        <v>664000</v>
      </c>
      <c r="M146" s="32" t="s">
        <v>365</v>
      </c>
    </row>
    <row r="147" spans="1:13" s="36" customFormat="1" ht="47.25" x14ac:dyDescent="0.25">
      <c r="A147" s="27">
        <v>9</v>
      </c>
      <c r="B147" s="28" t="s">
        <v>149</v>
      </c>
      <c r="C147" s="29" t="s">
        <v>64</v>
      </c>
      <c r="D147" s="21" t="s">
        <v>340</v>
      </c>
      <c r="E147" s="30" t="s">
        <v>18</v>
      </c>
      <c r="F147" s="31" t="s">
        <v>363</v>
      </c>
      <c r="G147" s="32" t="s">
        <v>364</v>
      </c>
      <c r="H147" s="27">
        <v>33003706800019</v>
      </c>
      <c r="I147" s="33" t="s">
        <v>19</v>
      </c>
      <c r="J147" s="34">
        <v>2</v>
      </c>
      <c r="K147" s="35">
        <v>10400000</v>
      </c>
      <c r="L147" s="35">
        <f t="shared" si="8"/>
        <v>20800</v>
      </c>
      <c r="M147" s="32" t="s">
        <v>365</v>
      </c>
    </row>
    <row r="148" spans="1:13" s="7" customFormat="1" x14ac:dyDescent="0.2">
      <c r="A148" s="2" t="s">
        <v>161</v>
      </c>
      <c r="B148" s="6" t="s">
        <v>161</v>
      </c>
      <c r="C148" s="3" t="s">
        <v>162</v>
      </c>
      <c r="D148" s="4" t="s">
        <v>161</v>
      </c>
      <c r="E148" s="5" t="s">
        <v>161</v>
      </c>
      <c r="F148" s="3" t="s">
        <v>161</v>
      </c>
      <c r="G148" s="3" t="s">
        <v>161</v>
      </c>
      <c r="H148" s="3" t="s">
        <v>161</v>
      </c>
      <c r="I148" s="3" t="s">
        <v>161</v>
      </c>
      <c r="J148" s="3" t="s">
        <v>161</v>
      </c>
      <c r="K148" s="3" t="s">
        <v>161</v>
      </c>
      <c r="L148" s="5">
        <f>SUM(L139:L147)</f>
        <v>998494.44400000002</v>
      </c>
      <c r="M148" s="3"/>
    </row>
    <row r="149" spans="1:13" s="36" customFormat="1" ht="47.25" x14ac:dyDescent="0.25">
      <c r="A149" s="27">
        <v>1</v>
      </c>
      <c r="B149" s="28" t="s">
        <v>5</v>
      </c>
      <c r="C149" s="29" t="s">
        <v>53</v>
      </c>
      <c r="D149" s="21" t="s">
        <v>101</v>
      </c>
      <c r="E149" s="30" t="s">
        <v>41</v>
      </c>
      <c r="F149" s="31" t="s">
        <v>56</v>
      </c>
      <c r="G149" s="32" t="s">
        <v>52</v>
      </c>
      <c r="H149" s="27">
        <v>305049883</v>
      </c>
      <c r="I149" s="33" t="s">
        <v>19</v>
      </c>
      <c r="J149" s="34">
        <v>5</v>
      </c>
      <c r="K149" s="35">
        <v>11000000</v>
      </c>
      <c r="L149" s="35">
        <f>+K149*J149/1000</f>
        <v>55000</v>
      </c>
      <c r="M149" s="32" t="s">
        <v>25</v>
      </c>
    </row>
    <row r="150" spans="1:13" s="36" customFormat="1" ht="47.25" x14ac:dyDescent="0.25">
      <c r="A150" s="27">
        <v>2</v>
      </c>
      <c r="B150" s="28" t="s">
        <v>5</v>
      </c>
      <c r="C150" s="29" t="s">
        <v>53</v>
      </c>
      <c r="D150" s="21" t="s">
        <v>101</v>
      </c>
      <c r="E150" s="30" t="s">
        <v>41</v>
      </c>
      <c r="F150" s="31" t="s">
        <v>366</v>
      </c>
      <c r="G150" s="32" t="s">
        <v>52</v>
      </c>
      <c r="H150" s="27">
        <v>305049883</v>
      </c>
      <c r="I150" s="33" t="s">
        <v>19</v>
      </c>
      <c r="J150" s="34">
        <v>5</v>
      </c>
      <c r="K150" s="35">
        <v>11000000</v>
      </c>
      <c r="L150" s="35">
        <f t="shared" ref="L150:L153" si="9">+K150*J150/1000</f>
        <v>55000</v>
      </c>
      <c r="M150" s="32" t="s">
        <v>25</v>
      </c>
    </row>
    <row r="151" spans="1:13" s="36" customFormat="1" ht="47.25" x14ac:dyDescent="0.25">
      <c r="A151" s="27">
        <v>3</v>
      </c>
      <c r="B151" s="28" t="s">
        <v>5</v>
      </c>
      <c r="C151" s="29" t="s">
        <v>367</v>
      </c>
      <c r="D151" s="21" t="s">
        <v>101</v>
      </c>
      <c r="E151" s="30" t="s">
        <v>41</v>
      </c>
      <c r="F151" s="31" t="s">
        <v>57</v>
      </c>
      <c r="G151" s="32" t="s">
        <v>52</v>
      </c>
      <c r="H151" s="27">
        <v>305049883</v>
      </c>
      <c r="I151" s="33" t="s">
        <v>19</v>
      </c>
      <c r="J151" s="34">
        <v>65</v>
      </c>
      <c r="K151" s="35">
        <v>11000000</v>
      </c>
      <c r="L151" s="35">
        <f t="shared" si="9"/>
        <v>715000</v>
      </c>
      <c r="M151" s="32" t="s">
        <v>25</v>
      </c>
    </row>
    <row r="152" spans="1:13" s="36" customFormat="1" ht="47.25" x14ac:dyDescent="0.25">
      <c r="A152" s="27">
        <v>4</v>
      </c>
      <c r="B152" s="28" t="s">
        <v>5</v>
      </c>
      <c r="C152" s="29" t="s">
        <v>53</v>
      </c>
      <c r="D152" s="21" t="s">
        <v>101</v>
      </c>
      <c r="E152" s="30" t="s">
        <v>41</v>
      </c>
      <c r="F152" s="31" t="s">
        <v>58</v>
      </c>
      <c r="G152" s="32" t="s">
        <v>52</v>
      </c>
      <c r="H152" s="27">
        <v>305049883</v>
      </c>
      <c r="I152" s="33" t="s">
        <v>19</v>
      </c>
      <c r="J152" s="34">
        <v>5</v>
      </c>
      <c r="K152" s="35">
        <v>11000000</v>
      </c>
      <c r="L152" s="35">
        <f t="shared" si="9"/>
        <v>55000</v>
      </c>
      <c r="M152" s="32" t="s">
        <v>25</v>
      </c>
    </row>
    <row r="153" spans="1:13" s="36" customFormat="1" ht="47.25" x14ac:dyDescent="0.25">
      <c r="A153" s="27">
        <v>5</v>
      </c>
      <c r="B153" s="28" t="s">
        <v>5</v>
      </c>
      <c r="C153" s="29" t="s">
        <v>54</v>
      </c>
      <c r="D153" s="21" t="s">
        <v>60</v>
      </c>
      <c r="E153" s="30" t="s">
        <v>18</v>
      </c>
      <c r="F153" s="31" t="s">
        <v>59</v>
      </c>
      <c r="G153" s="32" t="s">
        <v>55</v>
      </c>
      <c r="H153" s="27">
        <v>305626735</v>
      </c>
      <c r="I153" s="33" t="s">
        <v>19</v>
      </c>
      <c r="J153" s="34">
        <v>6</v>
      </c>
      <c r="K153" s="35">
        <v>2198000</v>
      </c>
      <c r="L153" s="35">
        <f t="shared" si="9"/>
        <v>13188</v>
      </c>
      <c r="M153" s="32" t="s">
        <v>25</v>
      </c>
    </row>
    <row r="154" spans="1:13" s="36" customFormat="1" ht="47.25" x14ac:dyDescent="0.25">
      <c r="A154" s="27">
        <v>6</v>
      </c>
      <c r="B154" s="28" t="s">
        <v>67</v>
      </c>
      <c r="C154" s="29" t="s">
        <v>368</v>
      </c>
      <c r="D154" s="21" t="s">
        <v>60</v>
      </c>
      <c r="E154" s="30" t="s">
        <v>18</v>
      </c>
      <c r="F154" s="31" t="s">
        <v>369</v>
      </c>
      <c r="G154" s="32" t="s">
        <v>370</v>
      </c>
      <c r="H154" s="27">
        <v>31901870050091</v>
      </c>
      <c r="I154" s="33" t="s">
        <v>19</v>
      </c>
      <c r="J154" s="34">
        <v>1</v>
      </c>
      <c r="K154" s="35">
        <v>200000</v>
      </c>
      <c r="L154" s="35">
        <v>200</v>
      </c>
      <c r="M154" s="32" t="s">
        <v>25</v>
      </c>
    </row>
    <row r="155" spans="1:13" s="36" customFormat="1" ht="47.25" x14ac:dyDescent="0.25">
      <c r="A155" s="27">
        <v>7</v>
      </c>
      <c r="B155" s="28" t="s">
        <v>67</v>
      </c>
      <c r="C155" s="29" t="s">
        <v>371</v>
      </c>
      <c r="D155" s="21" t="s">
        <v>60</v>
      </c>
      <c r="E155" s="30" t="s">
        <v>18</v>
      </c>
      <c r="F155" s="31" t="s">
        <v>372</v>
      </c>
      <c r="G155" s="32" t="s">
        <v>370</v>
      </c>
      <c r="H155" s="27">
        <v>31901870050091</v>
      </c>
      <c r="I155" s="33" t="s">
        <v>19</v>
      </c>
      <c r="J155" s="34">
        <v>1</v>
      </c>
      <c r="K155" s="35">
        <v>600000</v>
      </c>
      <c r="L155" s="35">
        <v>600</v>
      </c>
      <c r="M155" s="32" t="s">
        <v>25</v>
      </c>
    </row>
    <row r="156" spans="1:13" s="36" customFormat="1" ht="47.25" x14ac:dyDescent="0.25">
      <c r="A156" s="27">
        <v>8</v>
      </c>
      <c r="B156" s="28" t="s">
        <v>67</v>
      </c>
      <c r="C156" s="29" t="s">
        <v>373</v>
      </c>
      <c r="D156" s="21" t="s">
        <v>60</v>
      </c>
      <c r="E156" s="30" t="s">
        <v>18</v>
      </c>
      <c r="F156" s="31" t="s">
        <v>374</v>
      </c>
      <c r="G156" s="32" t="s">
        <v>375</v>
      </c>
      <c r="H156" s="27">
        <v>307482812</v>
      </c>
      <c r="I156" s="33" t="s">
        <v>19</v>
      </c>
      <c r="J156" s="34">
        <v>1</v>
      </c>
      <c r="K156" s="35">
        <v>11500000</v>
      </c>
      <c r="L156" s="35">
        <v>11500</v>
      </c>
      <c r="M156" s="32" t="s">
        <v>25</v>
      </c>
    </row>
    <row r="157" spans="1:13" s="36" customFormat="1" ht="47.25" x14ac:dyDescent="0.25">
      <c r="A157" s="27">
        <v>9</v>
      </c>
      <c r="B157" s="28" t="s">
        <v>67</v>
      </c>
      <c r="C157" s="29" t="s">
        <v>376</v>
      </c>
      <c r="D157" s="21" t="s">
        <v>60</v>
      </c>
      <c r="E157" s="30" t="s">
        <v>18</v>
      </c>
      <c r="F157" s="31" t="s">
        <v>377</v>
      </c>
      <c r="G157" s="32" t="s">
        <v>378</v>
      </c>
      <c r="H157" s="27">
        <v>41708682940014</v>
      </c>
      <c r="I157" s="33" t="s">
        <v>44</v>
      </c>
      <c r="J157" s="34">
        <v>1</v>
      </c>
      <c r="K157" s="35">
        <v>7899000</v>
      </c>
      <c r="L157" s="35">
        <v>7899</v>
      </c>
      <c r="M157" s="32" t="s">
        <v>25</v>
      </c>
    </row>
    <row r="158" spans="1:13" s="36" customFormat="1" ht="47.25" x14ac:dyDescent="0.25">
      <c r="A158" s="27">
        <v>10</v>
      </c>
      <c r="B158" s="28" t="s">
        <v>67</v>
      </c>
      <c r="C158" s="29" t="s">
        <v>379</v>
      </c>
      <c r="D158" s="21" t="s">
        <v>60</v>
      </c>
      <c r="E158" s="30" t="s">
        <v>18</v>
      </c>
      <c r="F158" s="31" t="s">
        <v>380</v>
      </c>
      <c r="G158" s="32" t="s">
        <v>375</v>
      </c>
      <c r="H158" s="27">
        <v>307482812</v>
      </c>
      <c r="I158" s="33" t="s">
        <v>44</v>
      </c>
      <c r="J158" s="34">
        <v>1</v>
      </c>
      <c r="K158" s="35">
        <v>2200000</v>
      </c>
      <c r="L158" s="35">
        <v>2200</v>
      </c>
      <c r="M158" s="32" t="s">
        <v>25</v>
      </c>
    </row>
    <row r="159" spans="1:13" s="36" customFormat="1" ht="47.25" x14ac:dyDescent="0.25">
      <c r="A159" s="27">
        <v>11</v>
      </c>
      <c r="B159" s="28" t="s">
        <v>67</v>
      </c>
      <c r="C159" s="29" t="s">
        <v>381</v>
      </c>
      <c r="D159" s="21" t="s">
        <v>60</v>
      </c>
      <c r="E159" s="30" t="s">
        <v>18</v>
      </c>
      <c r="F159" s="31" t="s">
        <v>382</v>
      </c>
      <c r="G159" s="32" t="s">
        <v>375</v>
      </c>
      <c r="H159" s="27">
        <v>307482812</v>
      </c>
      <c r="I159" s="33" t="s">
        <v>19</v>
      </c>
      <c r="J159" s="34">
        <v>1</v>
      </c>
      <c r="K159" s="35" t="s">
        <v>383</v>
      </c>
      <c r="L159" s="35">
        <v>3800</v>
      </c>
      <c r="M159" s="32" t="s">
        <v>25</v>
      </c>
    </row>
    <row r="160" spans="1:13" s="36" customFormat="1" ht="47.25" x14ac:dyDescent="0.25">
      <c r="A160" s="27">
        <v>12</v>
      </c>
      <c r="B160" s="28" t="s">
        <v>67</v>
      </c>
      <c r="C160" s="29" t="s">
        <v>384</v>
      </c>
      <c r="D160" s="21" t="s">
        <v>60</v>
      </c>
      <c r="E160" s="30" t="s">
        <v>18</v>
      </c>
      <c r="F160" s="31" t="s">
        <v>385</v>
      </c>
      <c r="G160" s="32" t="s">
        <v>375</v>
      </c>
      <c r="H160" s="27">
        <v>307482812</v>
      </c>
      <c r="I160" s="33" t="s">
        <v>19</v>
      </c>
      <c r="J160" s="34">
        <v>1</v>
      </c>
      <c r="K160" s="35" t="s">
        <v>386</v>
      </c>
      <c r="L160" s="35">
        <v>1600</v>
      </c>
      <c r="M160" s="32" t="s">
        <v>25</v>
      </c>
    </row>
    <row r="161" spans="1:13" s="36" customFormat="1" ht="47.25" x14ac:dyDescent="0.25">
      <c r="A161" s="27">
        <v>13</v>
      </c>
      <c r="B161" s="28" t="s">
        <v>67</v>
      </c>
      <c r="C161" s="29" t="s">
        <v>387</v>
      </c>
      <c r="D161" s="21" t="s">
        <v>60</v>
      </c>
      <c r="E161" s="30" t="s">
        <v>18</v>
      </c>
      <c r="F161" s="31" t="s">
        <v>388</v>
      </c>
      <c r="G161" s="32" t="s">
        <v>375</v>
      </c>
      <c r="H161" s="27">
        <v>307482812</v>
      </c>
      <c r="I161" s="33" t="s">
        <v>19</v>
      </c>
      <c r="J161" s="34">
        <v>1</v>
      </c>
      <c r="K161" s="35">
        <v>11000000</v>
      </c>
      <c r="L161" s="35">
        <v>11000</v>
      </c>
      <c r="M161" s="32" t="s">
        <v>25</v>
      </c>
    </row>
    <row r="162" spans="1:13" s="36" customFormat="1" ht="47.25" x14ac:dyDescent="0.25">
      <c r="A162" s="27">
        <v>14</v>
      </c>
      <c r="B162" s="28" t="s">
        <v>67</v>
      </c>
      <c r="C162" s="29" t="s">
        <v>389</v>
      </c>
      <c r="D162" s="21" t="s">
        <v>60</v>
      </c>
      <c r="E162" s="30" t="s">
        <v>18</v>
      </c>
      <c r="F162" s="31" t="s">
        <v>390</v>
      </c>
      <c r="G162" s="32" t="s">
        <v>375</v>
      </c>
      <c r="H162" s="27">
        <v>307482812</v>
      </c>
      <c r="I162" s="33" t="s">
        <v>44</v>
      </c>
      <c r="J162" s="34">
        <v>1</v>
      </c>
      <c r="K162" s="35" t="s">
        <v>391</v>
      </c>
      <c r="L162" s="35">
        <v>2100</v>
      </c>
      <c r="M162" s="32" t="s">
        <v>25</v>
      </c>
    </row>
    <row r="163" spans="1:13" s="36" customFormat="1" ht="47.25" x14ac:dyDescent="0.25">
      <c r="A163" s="27">
        <v>15</v>
      </c>
      <c r="B163" s="28" t="s">
        <v>67</v>
      </c>
      <c r="C163" s="29" t="s">
        <v>392</v>
      </c>
      <c r="D163" s="21" t="s">
        <v>60</v>
      </c>
      <c r="E163" s="30" t="s">
        <v>18</v>
      </c>
      <c r="F163" s="31" t="s">
        <v>393</v>
      </c>
      <c r="G163" s="32" t="s">
        <v>394</v>
      </c>
      <c r="H163" s="27">
        <v>306171400</v>
      </c>
      <c r="I163" s="33" t="s">
        <v>19</v>
      </c>
      <c r="J163" s="34">
        <v>2</v>
      </c>
      <c r="K163" s="35">
        <v>5000000</v>
      </c>
      <c r="L163" s="35">
        <v>10000</v>
      </c>
      <c r="M163" s="32" t="s">
        <v>25</v>
      </c>
    </row>
    <row r="164" spans="1:13" s="36" customFormat="1" ht="47.25" x14ac:dyDescent="0.25">
      <c r="A164" s="27">
        <v>16</v>
      </c>
      <c r="B164" s="28" t="s">
        <v>67</v>
      </c>
      <c r="C164" s="29" t="s">
        <v>395</v>
      </c>
      <c r="D164" s="21" t="s">
        <v>60</v>
      </c>
      <c r="E164" s="30" t="s">
        <v>18</v>
      </c>
      <c r="F164" s="31" t="s">
        <v>396</v>
      </c>
      <c r="G164" s="32" t="s">
        <v>397</v>
      </c>
      <c r="H164" s="27">
        <v>310304343</v>
      </c>
      <c r="I164" s="33" t="s">
        <v>19</v>
      </c>
      <c r="J164" s="34">
        <v>6</v>
      </c>
      <c r="K164" s="35">
        <f>11988000/6</f>
        <v>1998000</v>
      </c>
      <c r="L164" s="35">
        <v>11988</v>
      </c>
      <c r="M164" s="32" t="s">
        <v>25</v>
      </c>
    </row>
    <row r="165" spans="1:13" s="36" customFormat="1" ht="47.25" x14ac:dyDescent="0.25">
      <c r="A165" s="27">
        <v>17</v>
      </c>
      <c r="B165" s="28" t="s">
        <v>67</v>
      </c>
      <c r="C165" s="29" t="s">
        <v>398</v>
      </c>
      <c r="D165" s="21" t="s">
        <v>60</v>
      </c>
      <c r="E165" s="30" t="s">
        <v>18</v>
      </c>
      <c r="F165" s="31" t="s">
        <v>399</v>
      </c>
      <c r="G165" s="32" t="s">
        <v>400</v>
      </c>
      <c r="H165" s="27">
        <v>302123328</v>
      </c>
      <c r="I165" s="33" t="s">
        <v>19</v>
      </c>
      <c r="J165" s="34">
        <v>17</v>
      </c>
      <c r="K165" s="35">
        <v>8700000</v>
      </c>
      <c r="L165" s="35">
        <v>147900</v>
      </c>
      <c r="M165" s="32" t="s">
        <v>25</v>
      </c>
    </row>
    <row r="166" spans="1:13" s="36" customFormat="1" ht="47.25" x14ac:dyDescent="0.25">
      <c r="A166" s="27">
        <v>18</v>
      </c>
      <c r="B166" s="28" t="s">
        <v>67</v>
      </c>
      <c r="C166" s="29" t="s">
        <v>401</v>
      </c>
      <c r="D166" s="21" t="s">
        <v>60</v>
      </c>
      <c r="E166" s="30" t="s">
        <v>18</v>
      </c>
      <c r="F166" s="31" t="s">
        <v>402</v>
      </c>
      <c r="G166" s="32" t="s">
        <v>400</v>
      </c>
      <c r="H166" s="27">
        <v>302123328</v>
      </c>
      <c r="I166" s="33" t="s">
        <v>19</v>
      </c>
      <c r="J166" s="34">
        <v>1</v>
      </c>
      <c r="K166" s="35" t="s">
        <v>403</v>
      </c>
      <c r="L166" s="35">
        <v>9190</v>
      </c>
      <c r="M166" s="32" t="s">
        <v>25</v>
      </c>
    </row>
    <row r="167" spans="1:13" s="36" customFormat="1" ht="47.25" x14ac:dyDescent="0.25">
      <c r="A167" s="27">
        <v>19</v>
      </c>
      <c r="B167" s="28" t="s">
        <v>149</v>
      </c>
      <c r="C167" s="29" t="s">
        <v>404</v>
      </c>
      <c r="D167" s="21" t="s">
        <v>60</v>
      </c>
      <c r="E167" s="30" t="s">
        <v>18</v>
      </c>
      <c r="F167" s="31" t="s">
        <v>405</v>
      </c>
      <c r="G167" s="32" t="s">
        <v>406</v>
      </c>
      <c r="H167" s="27">
        <v>304839462</v>
      </c>
      <c r="I167" s="33" t="s">
        <v>19</v>
      </c>
      <c r="J167" s="34">
        <v>2</v>
      </c>
      <c r="K167" s="35">
        <f>13000000/2</f>
        <v>6500000</v>
      </c>
      <c r="L167" s="35">
        <v>13000</v>
      </c>
      <c r="M167" s="32" t="s">
        <v>25</v>
      </c>
    </row>
    <row r="168" spans="1:13" s="36" customFormat="1" ht="47.25" x14ac:dyDescent="0.25">
      <c r="A168" s="27">
        <v>20</v>
      </c>
      <c r="B168" s="28" t="s">
        <v>149</v>
      </c>
      <c r="C168" s="29" t="s">
        <v>404</v>
      </c>
      <c r="D168" s="21" t="s">
        <v>60</v>
      </c>
      <c r="E168" s="30" t="s">
        <v>18</v>
      </c>
      <c r="F168" s="31" t="s">
        <v>407</v>
      </c>
      <c r="G168" s="32" t="s">
        <v>35</v>
      </c>
      <c r="H168" s="27">
        <v>306150521</v>
      </c>
      <c r="I168" s="33" t="s">
        <v>19</v>
      </c>
      <c r="J168" s="34">
        <v>2</v>
      </c>
      <c r="K168" s="35">
        <f>19686000/2</f>
        <v>9843000</v>
      </c>
      <c r="L168" s="35">
        <v>19686</v>
      </c>
      <c r="M168" s="32" t="s">
        <v>25</v>
      </c>
    </row>
    <row r="169" spans="1:13" s="7" customFormat="1" x14ac:dyDescent="0.2">
      <c r="A169" s="2" t="s">
        <v>161</v>
      </c>
      <c r="B169" s="6" t="s">
        <v>161</v>
      </c>
      <c r="C169" s="3" t="s">
        <v>162</v>
      </c>
      <c r="D169" s="4" t="s">
        <v>161</v>
      </c>
      <c r="E169" s="5" t="s">
        <v>161</v>
      </c>
      <c r="F169" s="3" t="s">
        <v>161</v>
      </c>
      <c r="G169" s="3" t="s">
        <v>161</v>
      </c>
      <c r="H169" s="3" t="s">
        <v>161</v>
      </c>
      <c r="I169" s="3" t="s">
        <v>161</v>
      </c>
      <c r="J169" s="3" t="s">
        <v>161</v>
      </c>
      <c r="K169" s="3" t="s">
        <v>161</v>
      </c>
      <c r="L169" s="5">
        <f>SUM(L149:L168)</f>
        <v>1145851</v>
      </c>
      <c r="M169" s="3"/>
    </row>
  </sheetData>
  <mergeCells count="3">
    <mergeCell ref="A3:M3"/>
    <mergeCell ref="A4:M4"/>
    <mergeCell ref="J1:M1"/>
  </mergeCells>
  <hyperlinks>
    <hyperlink ref="E111" r:id="rId1" display="http://milliydokon.uzex.uz" xr:uid="{13AE70F7-75C9-47B0-BA5F-4912ED7E9222}"/>
  </hyperlinks>
  <pageMargins left="0.39370078740157483" right="0.39370078740157483" top="0.39370078740157483" bottom="0.39370078740157483" header="0.31496062992125984" footer="0.11811023622047245"/>
  <pageSetup paperSize="9" scale="44" fitToHeight="10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илова</vt:lpstr>
      <vt:lpstr>'4 илова'!Заголовки_для_печати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Meliqulov Muxiddin Urolovich</dc:creator>
  <cp:lastModifiedBy>Anvar V. Raximov</cp:lastModifiedBy>
  <cp:lastPrinted>2023-10-25T09:58:59Z</cp:lastPrinted>
  <dcterms:created xsi:type="dcterms:W3CDTF">2021-07-01T15:16:31Z</dcterms:created>
  <dcterms:modified xsi:type="dcterms:W3CDTF">2023-10-25T09:59:13Z</dcterms:modified>
</cp:coreProperties>
</file>